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</sheets>
  <definedNames>
    <definedName name="_FilterDatabase" localSheetId="0" hidden="1">Лист1!$B$9:$B$10</definedName>
    <definedName name="_xlnm._FilterDatabase" localSheetId="0" hidden="1">Лист1!$B$9:$B$586</definedName>
    <definedName name="Print_Area" localSheetId="0">Лист1!$B$1:$I$585</definedName>
    <definedName name="_xlnm.Print_Area" localSheetId="0">Лист1!$A$1:$I$583</definedName>
  </definedNames>
  <calcPr calcId="145621"/>
</workbook>
</file>

<file path=xl/calcChain.xml><?xml version="1.0" encoding="utf-8"?>
<calcChain xmlns="http://schemas.openxmlformats.org/spreadsheetml/2006/main">
  <c r="H197" i="1" l="1"/>
  <c r="H200" i="1"/>
  <c r="I191" i="1"/>
  <c r="F381" i="1" l="1"/>
  <c r="F380" i="1"/>
  <c r="F379" i="1"/>
  <c r="F378" i="1"/>
  <c r="F377" i="1"/>
  <c r="F376" i="1"/>
  <c r="F375" i="1"/>
  <c r="F374" i="1"/>
  <c r="F373" i="1"/>
  <c r="F372" i="1"/>
  <c r="F371" i="1"/>
  <c r="F370" i="1"/>
  <c r="F369" i="1"/>
  <c r="F368" i="1"/>
  <c r="F367" i="1"/>
  <c r="F366" i="1"/>
  <c r="F364" i="1"/>
  <c r="F365" i="1"/>
  <c r="F363" i="1"/>
  <c r="F362" i="1"/>
  <c r="F361" i="1"/>
  <c r="F359" i="1"/>
  <c r="F360" i="1"/>
  <c r="F358" i="1"/>
  <c r="F145" i="1"/>
  <c r="F144" i="1"/>
  <c r="F143" i="1"/>
  <c r="F142" i="1"/>
  <c r="H296" i="1"/>
  <c r="H294" i="1"/>
  <c r="H292" i="1"/>
  <c r="H290" i="1"/>
  <c r="H287" i="1"/>
  <c r="H70" i="1" l="1"/>
  <c r="H74" i="1"/>
  <c r="H69" i="1"/>
  <c r="H24" i="1"/>
  <c r="H23" i="1"/>
  <c r="H20" i="1"/>
  <c r="H19" i="1"/>
  <c r="H285" i="1" l="1"/>
  <c r="H272" i="1"/>
  <c r="H295" i="1" l="1"/>
  <c r="H293" i="1"/>
  <c r="H291" i="1"/>
  <c r="H289" i="1"/>
  <c r="H286" i="1"/>
  <c r="H284" i="1"/>
  <c r="H238" i="1" l="1"/>
  <c r="H237" i="1"/>
  <c r="H234" i="1"/>
  <c r="H233" i="1"/>
  <c r="H219" i="1"/>
  <c r="H222" i="1"/>
  <c r="H248" i="1"/>
  <c r="H249" i="1"/>
  <c r="H252" i="1"/>
  <c r="H253" i="1"/>
  <c r="H486" i="1" l="1"/>
  <c r="H465" i="1"/>
  <c r="H341" i="1"/>
  <c r="H308" i="1"/>
  <c r="H154" i="1"/>
  <c r="H116" i="1"/>
  <c r="H115" i="1"/>
  <c r="H114" i="1"/>
  <c r="H89" i="1"/>
  <c r="H105" i="1"/>
  <c r="H106" i="1"/>
  <c r="H39" i="1" l="1"/>
  <c r="H38" i="1"/>
  <c r="H61" i="1" l="1"/>
  <c r="I336" i="1" l="1"/>
  <c r="I303" i="1"/>
  <c r="I192" i="1"/>
  <c r="I174" i="1"/>
  <c r="I55" i="1"/>
  <c r="H573" i="1"/>
  <c r="H572" i="1"/>
  <c r="I559" i="1"/>
  <c r="I558" i="1"/>
  <c r="H564" i="1"/>
  <c r="H563" i="1"/>
  <c r="H561" i="1"/>
  <c r="H560" i="1"/>
  <c r="H559" i="1"/>
  <c r="H558" i="1"/>
  <c r="I543" i="1"/>
  <c r="I544" i="1"/>
  <c r="H551" i="1"/>
  <c r="H550" i="1"/>
  <c r="H549" i="1"/>
  <c r="H548" i="1"/>
  <c r="H546" i="1"/>
  <c r="H545" i="1"/>
  <c r="H544" i="1"/>
  <c r="H543" i="1"/>
  <c r="H56" i="1"/>
  <c r="H536" i="1"/>
  <c r="H535" i="1"/>
  <c r="H533" i="1"/>
  <c r="H532" i="1"/>
  <c r="H531" i="1"/>
  <c r="H530" i="1"/>
  <c r="H519" i="1"/>
  <c r="H518" i="1"/>
  <c r="H504" i="1"/>
  <c r="H503" i="1"/>
  <c r="H485" i="1" l="1"/>
  <c r="H482" i="1"/>
  <c r="H481" i="1"/>
  <c r="H456" i="1"/>
  <c r="H454" i="1"/>
  <c r="H464" i="1"/>
  <c r="H461" i="1"/>
  <c r="H460" i="1"/>
  <c r="H387" i="1"/>
  <c r="H386" i="1"/>
  <c r="H385" i="1"/>
  <c r="H384" i="1"/>
  <c r="H383" i="1"/>
  <c r="H446" i="1"/>
  <c r="H445" i="1"/>
  <c r="H444" i="1"/>
  <c r="H443" i="1"/>
  <c r="H442" i="1"/>
  <c r="H441" i="1"/>
  <c r="H440" i="1"/>
  <c r="H439" i="1"/>
  <c r="H438" i="1"/>
  <c r="H437" i="1"/>
  <c r="H436" i="1"/>
  <c r="H435" i="1"/>
  <c r="H434" i="1"/>
  <c r="H433" i="1"/>
  <c r="H431" i="1"/>
  <c r="H430" i="1"/>
  <c r="H429" i="1"/>
  <c r="H428" i="1"/>
  <c r="H427" i="1"/>
  <c r="H426" i="1"/>
  <c r="H425" i="1"/>
  <c r="H424" i="1"/>
  <c r="H423" i="1"/>
  <c r="H422" i="1"/>
  <c r="H421" i="1"/>
  <c r="H420" i="1"/>
  <c r="H409" i="1"/>
  <c r="H408" i="1"/>
  <c r="H407" i="1"/>
  <c r="H406" i="1"/>
  <c r="H405" i="1"/>
  <c r="H404" i="1"/>
  <c r="H403" i="1"/>
  <c r="H402" i="1"/>
  <c r="H401" i="1"/>
  <c r="H400" i="1"/>
  <c r="H399" i="1"/>
  <c r="H398" i="1"/>
  <c r="H397" i="1"/>
  <c r="H396" i="1"/>
  <c r="H394" i="1"/>
  <c r="H393" i="1"/>
  <c r="H392" i="1"/>
  <c r="H391" i="1"/>
  <c r="H390" i="1"/>
  <c r="H389" i="1"/>
  <c r="H388" i="1"/>
  <c r="H340" i="1"/>
  <c r="H337" i="1"/>
  <c r="H336" i="1"/>
  <c r="H326" i="1"/>
  <c r="H325" i="1"/>
  <c r="H307" i="1"/>
  <c r="H304" i="1"/>
  <c r="H303" i="1"/>
  <c r="H277" i="1"/>
  <c r="H276" i="1"/>
  <c r="H275" i="1"/>
  <c r="H274" i="1"/>
  <c r="H271" i="1"/>
  <c r="H13" i="1"/>
  <c r="H35" i="1"/>
  <c r="H34" i="1"/>
  <c r="I56" i="1"/>
  <c r="H58" i="1"/>
  <c r="H57" i="1"/>
  <c r="H88" i="1"/>
  <c r="H85" i="1"/>
  <c r="H113" i="1"/>
  <c r="H112" i="1"/>
  <c r="H111" i="1"/>
  <c r="H110" i="1"/>
  <c r="H109" i="1"/>
  <c r="H108" i="1"/>
  <c r="H107" i="1"/>
  <c r="H225" i="1"/>
  <c r="H224" i="1"/>
  <c r="H223" i="1"/>
  <c r="H220" i="1"/>
  <c r="H212" i="1"/>
  <c r="H211" i="1"/>
  <c r="H209" i="1"/>
  <c r="H208" i="1"/>
  <c r="H201" i="1"/>
  <c r="H199" i="1"/>
  <c r="H198" i="1"/>
  <c r="H196" i="1"/>
  <c r="H194" i="1"/>
  <c r="H193" i="1"/>
  <c r="H192" i="1"/>
  <c r="H191" i="1"/>
  <c r="H124" i="1"/>
  <c r="H125" i="1"/>
  <c r="H126" i="1"/>
  <c r="H150" i="1"/>
  <c r="H149" i="1"/>
  <c r="H153" i="1"/>
  <c r="H174" i="1"/>
  <c r="H175" i="1"/>
  <c r="H176" i="1"/>
  <c r="H177" i="1"/>
  <c r="H184" i="1"/>
  <c r="H183" i="1"/>
  <c r="H182" i="1"/>
  <c r="H181" i="1"/>
  <c r="H180" i="1"/>
  <c r="H179" i="1"/>
  <c r="H127" i="1" l="1"/>
  <c r="H84" i="1"/>
  <c r="H60" i="1"/>
  <c r="H55" i="1"/>
  <c r="H11" i="1"/>
  <c r="H73" i="1"/>
</calcChain>
</file>

<file path=xl/sharedStrings.xml><?xml version="1.0" encoding="utf-8"?>
<sst xmlns="http://schemas.openxmlformats.org/spreadsheetml/2006/main" count="1991" uniqueCount="509">
  <si>
    <t>Артикул</t>
  </si>
  <si>
    <t>Цвет/текстура</t>
  </si>
  <si>
    <t>РРЦ (руб.)</t>
  </si>
  <si>
    <t>Ванна АВРОРА, PFI,  d 1863, белая</t>
  </si>
  <si>
    <t>Цвета RAL глянец и белый матовый</t>
  </si>
  <si>
    <t>02010015</t>
  </si>
  <si>
    <t>02020017</t>
  </si>
  <si>
    <t>возможные дополнения к ванне:</t>
  </si>
  <si>
    <t>Отверстие под смеситель (1 шт)</t>
  </si>
  <si>
    <t xml:space="preserve">Ванна АКВАРИУС, литой мрамор 1700х750, цветная </t>
  </si>
  <si>
    <t xml:space="preserve">Цвета RAL, NCS и белый матовый. Варианты: </t>
  </si>
  <si>
    <t>Ванна АКВАРИУС, SOLID 1700х750, белая</t>
  </si>
  <si>
    <t>01010025</t>
  </si>
  <si>
    <t>02010006</t>
  </si>
  <si>
    <t>02020008</t>
  </si>
  <si>
    <t>ОПТ, руб.</t>
  </si>
  <si>
    <t>ОПТ АКЦИЯ, руб.</t>
  </si>
  <si>
    <t>Возможен заказ без переливного отверстия</t>
  </si>
  <si>
    <t>Ножки с регулируемыми опорами входят в стоимость ванны</t>
  </si>
  <si>
    <t>01010024</t>
  </si>
  <si>
    <t>Введите свою партнерскую скидку (переменное значение)</t>
  </si>
  <si>
    <t>01010038</t>
  </si>
  <si>
    <t>Ванна АНАСТАСИЯ, литой мрамор, левая 1820х1250, белая</t>
  </si>
  <si>
    <t>Ванна АНАСТАСИЯ, литой мрамор, правая 1820х1250, белая</t>
  </si>
  <si>
    <t>Экран Анастасия PFI, белый (для литого мрамора)</t>
  </si>
  <si>
    <t>Экран Анастасия  PFI, цветной (для литого мрамора)</t>
  </si>
  <si>
    <t>ПРАЙС-ЛИСТ</t>
  </si>
  <si>
    <t xml:space="preserve">Акцион-ная РРЦ (руб.).* </t>
  </si>
  <si>
    <t>* Акционная РРЦ пересматривается ежемясячно до 09 числа</t>
  </si>
  <si>
    <t>01010019</t>
  </si>
  <si>
    <t xml:space="preserve">Ванна АНТАРЕС, литой мрамор 1600х750, цветная </t>
  </si>
  <si>
    <t>Ванна АНТАРЕС, SOLID 1600х750, белая</t>
  </si>
  <si>
    <t>АНТАРЕС</t>
  </si>
  <si>
    <t>АНАСТАСИЯ</t>
  </si>
  <si>
    <t>АКВАРИУС</t>
  </si>
  <si>
    <t>АВРОРА</t>
  </si>
  <si>
    <t xml:space="preserve">Ячейки, помеченные желтым цветом, идут с неизменной скидкой, размер которой уточняйте у своего персонального менеджера. </t>
  </si>
  <si>
    <t>01010047</t>
  </si>
  <si>
    <t>V55R70 Astra-Form слив-перелив полуавтомат 70 см, пластик, вентиль и клапан латунь хром</t>
  </si>
  <si>
    <t>Washbasin 3000.01 CR слив-перелив Click-Clack 95*, хром</t>
  </si>
  <si>
    <t>Washbasin 3001.01 CR слив-перелив 95*, хром</t>
  </si>
  <si>
    <t>V55R Astra-Form слив-перелив полуавтомат 60 см, пластик, вентиль и клапан латунь хром</t>
  </si>
  <si>
    <t>01010048</t>
  </si>
  <si>
    <t>01010044</t>
  </si>
  <si>
    <t xml:space="preserve">Ванна АТРИЯ 160х75 с интегр.переливом, литой мрамор 1600х750, белая </t>
  </si>
  <si>
    <t xml:space="preserve">Ванна АТРИЯ 170х75 с интегр.переливом, литой мрамор 1700х750, белая </t>
  </si>
  <si>
    <t xml:space="preserve">Ванна АТРИЯ 160х75 с интегр.переливом, SOLID 1600х750, белая </t>
  </si>
  <si>
    <t>Ванна АТРИЯ 170х75 с интегр.переливом, SOLID 1700х750, белая</t>
  </si>
  <si>
    <t>Ванна АТРИЯ 180х80 с интегр.переливом, литой мрамор 1800х800, белая</t>
  </si>
  <si>
    <t xml:space="preserve">Ванна АТРИЯ 160х75 с интегр. переливом, литой мрамор 1600х750, цветная </t>
  </si>
  <si>
    <t xml:space="preserve">Ванна АТРИЯ 170х75 с интегр.переливом, литой мрамор 1700х750 цветная </t>
  </si>
  <si>
    <t>Ванна АТРИЯ 180х80 с интегр.переливом, литой мрамор 1800х800 цветная</t>
  </si>
  <si>
    <t>Ванна АТРИЯ 180х80 с интегр.переливом, SOLID 1800х800, белая</t>
  </si>
  <si>
    <t>АТРИЯ</t>
  </si>
  <si>
    <t xml:space="preserve">Ванна АТРИЯ 160х75, литой мрамор 1600х750, белая </t>
  </si>
  <si>
    <t xml:space="preserve">Ванна АТРИЯ 170х75, литой мрамор 1700х750, белая </t>
  </si>
  <si>
    <t xml:space="preserve">Ванна АТРИЯ 160х75, литой мрамор 1600х750, цветная </t>
  </si>
  <si>
    <t xml:space="preserve">Ванна АТРИЯ 170х75, литой мрамор 1700х750 цветная </t>
  </si>
  <si>
    <t>01010013</t>
  </si>
  <si>
    <t xml:space="preserve">Ванна АТРИЯ пристеночная, литой мрамор 1700х850, белая </t>
  </si>
  <si>
    <t xml:space="preserve">Ванна АТРИЯ пристеночная, литой мрамор 1700х850, цветная </t>
  </si>
  <si>
    <t xml:space="preserve">Ванна АТРИЯ пристеночная, SOLID 1700х850, белая </t>
  </si>
  <si>
    <t>ВЕГА-ЛЮКС</t>
  </si>
  <si>
    <t>01010001</t>
  </si>
  <si>
    <t xml:space="preserve">Ванна ВЕГА-ЛЮКС 170, литой мрамор 1700х800, белая </t>
  </si>
  <si>
    <t xml:space="preserve">Ванна ВЕГА-ЛЮКС 180, литой мрамор 1800х800, белая </t>
  </si>
  <si>
    <t>01010003</t>
  </si>
  <si>
    <t>Белый глянец</t>
  </si>
  <si>
    <t>Белый матовый</t>
  </si>
  <si>
    <t xml:space="preserve">Ванна ВЕГА-ЛЮКС 170, SOLID 1700х800, белая </t>
  </si>
  <si>
    <t xml:space="preserve">Ванна ВЕГА-ЛЮКС 180, SOLID 1800х800, белая </t>
  </si>
  <si>
    <t>Экран 170 фронтальный PFI, белый (для литого мрамора)</t>
  </si>
  <si>
    <t>Экран 180 фронтальный PFI, белый (для литого мрамора)</t>
  </si>
  <si>
    <t>Экран 80 боковой PFI, белый (для литого мрамора)</t>
  </si>
  <si>
    <t>Экран 170 фронтальный PFI, цветной (для литого мрамора)</t>
  </si>
  <si>
    <t>Экран 180 фронтальный PFI, цветной (для литого мрамора)</t>
  </si>
  <si>
    <t>Экран 80 боковой PFI, цветной (для литого мрамора)</t>
  </si>
  <si>
    <t>02010009</t>
  </si>
  <si>
    <t>02010010</t>
  </si>
  <si>
    <t>02010013</t>
  </si>
  <si>
    <t>02020011</t>
  </si>
  <si>
    <t>02020013</t>
  </si>
  <si>
    <t>02020015</t>
  </si>
  <si>
    <t>ВЕГА</t>
  </si>
  <si>
    <t>01010002</t>
  </si>
  <si>
    <t xml:space="preserve">Ванна ВЕГА 170х70, литой мрамор 1700х700, белая </t>
  </si>
  <si>
    <t xml:space="preserve">Ванна ВЕГА 170х75, литой мрамор 1700х750, белая </t>
  </si>
  <si>
    <t xml:space="preserve">Ванна ВЕГА 170х70, SOLID 1700х700, белая </t>
  </si>
  <si>
    <t>01010043</t>
  </si>
  <si>
    <t xml:space="preserve">Ванна ВЕГА 170х75, SOLID 1700х750, белая </t>
  </si>
  <si>
    <t>Экран 75 боковой PFI, цветной (для литого мрамора)</t>
  </si>
  <si>
    <t>Экран 75 боковой PFI, белый (для литого мрамора)</t>
  </si>
  <si>
    <t>02010001</t>
  </si>
  <si>
    <t>02020002</t>
  </si>
  <si>
    <t>Хром (наружные элементы)</t>
  </si>
  <si>
    <t xml:space="preserve">Хром </t>
  </si>
  <si>
    <t>Экран АВРОРА, PFI, белый</t>
  </si>
  <si>
    <t>ВИЕНА</t>
  </si>
  <si>
    <t>01010022</t>
  </si>
  <si>
    <t xml:space="preserve">Ванна ВИЕНА, SOLID, 1500х1500, белая </t>
  </si>
  <si>
    <t>02010005</t>
  </si>
  <si>
    <t>02020009</t>
  </si>
  <si>
    <t>КАПРИ</t>
  </si>
  <si>
    <t>ГЕРКУЛЕС</t>
  </si>
  <si>
    <t xml:space="preserve">Ванна ВИЕНА 150х150, литой мрамор, 1500х1500, белая </t>
  </si>
  <si>
    <t>Экран ВИЕНА 150х150, PFI, белый  (для литого мрамора)</t>
  </si>
  <si>
    <t>Экран ВИЕНА 150х150,  PFI, цветной  (для литого мрамора)</t>
  </si>
  <si>
    <t xml:space="preserve">Ванна ГЕРКУЛЕС 190х90, литой мрамор, 1900х900, белая </t>
  </si>
  <si>
    <t xml:space="preserve">Ванна ГЕРКУЛЕС 190х90, SOLID, 1900х900, белая </t>
  </si>
  <si>
    <t>Экран ГЕРКУЛЕС фронтальный, PFI, белый  (для литого мрамора)</t>
  </si>
  <si>
    <t>Экран ГЕРКУЛЕС фронтальный,  PFI, цветной  (для литого мрамора)</t>
  </si>
  <si>
    <t>Экран ГЕРКУЛЕС Г-образный, PFI, белый  (для литого мрамора)</t>
  </si>
  <si>
    <t>Экран ГЕРКУЛЕС  Г-образный, PFI, цветной  (для литого мрамора)</t>
  </si>
  <si>
    <t>01010016</t>
  </si>
  <si>
    <t>02010018</t>
  </si>
  <si>
    <t>02010019</t>
  </si>
  <si>
    <t>02020005</t>
  </si>
  <si>
    <t>02020007</t>
  </si>
  <si>
    <t>АТРИЯ ПРИСТЕНОЧНАЯ</t>
  </si>
  <si>
    <t>После введения размера скидки, столбец "ОПТ" отобразит стоимость товара в соответствии с заданным значением скидки.</t>
  </si>
  <si>
    <t>01010034</t>
  </si>
  <si>
    <t>Полотенцедержатель к ванне КАПРИ</t>
  </si>
  <si>
    <t>Хром</t>
  </si>
  <si>
    <t>08010028</t>
  </si>
  <si>
    <t xml:space="preserve">Ванна КАПРИ, литой мрамор 1800х800, белая </t>
  </si>
  <si>
    <t>01020027</t>
  </si>
  <si>
    <t>08010005</t>
  </si>
  <si>
    <t>Ванна КАПРИ, SOLID 1800х800, белая</t>
  </si>
  <si>
    <t>ЛИРА</t>
  </si>
  <si>
    <t xml:space="preserve">Ванна ЛИРА 170х75, литой мрамор 1700х750, белая </t>
  </si>
  <si>
    <t xml:space="preserve">Ванна КАПРИ, литой мрамор 1800х800, цветная </t>
  </si>
  <si>
    <t>01010020</t>
  </si>
  <si>
    <t>Ванна ЛИРА170х75, SOLID 1700х750, белая</t>
  </si>
  <si>
    <t>ЛОТУС</t>
  </si>
  <si>
    <t>Ванна ЛОТУС, SOLID 1850х850, белая</t>
  </si>
  <si>
    <t>01010036</t>
  </si>
  <si>
    <t>01020036</t>
  </si>
  <si>
    <t>МАЛЬБОРО</t>
  </si>
  <si>
    <t xml:space="preserve">Ванна МАЛЬБОРО, литой мрамор 1900х860, цветная </t>
  </si>
  <si>
    <t xml:space="preserve">Ванна МАЛЬБОРО, литой мрамор 1900х860, белая </t>
  </si>
  <si>
    <t xml:space="preserve">Ванна ЛОТУС, литой мрамор 1850х850, белая </t>
  </si>
  <si>
    <t xml:space="preserve">Ванна ЛОТУС, литой мрамор 1850х850, цветная </t>
  </si>
  <si>
    <t>МОНАКО</t>
  </si>
  <si>
    <t xml:space="preserve">Ванна МОНАКО, литой мрамор 1740х800, белая </t>
  </si>
  <si>
    <t xml:space="preserve">Ванна МОНАКО, литой мрамор 1740х800, цветная </t>
  </si>
  <si>
    <t>Ванна МОНАКО, SOLID 1740х800, белая</t>
  </si>
  <si>
    <t>НЕЙТ</t>
  </si>
  <si>
    <t xml:space="preserve">Ванна НЕЙТ 150х70, литой мрамор, 1500х700, белая </t>
  </si>
  <si>
    <t xml:space="preserve">Ванна НЕЙТ 170х70, литой мрамор, 1700х700, белая </t>
  </si>
  <si>
    <t xml:space="preserve">Ванна НЕЙТ 160х70, литой мрамор, 1600х700, белая </t>
  </si>
  <si>
    <t xml:space="preserve">Ванна НЕЙТ 170х75, литой мрамор, 1700х750, белая </t>
  </si>
  <si>
    <t xml:space="preserve">Ванна НЕЙТ 150х70, SOLID, 1500х700, белая </t>
  </si>
  <si>
    <t xml:space="preserve">Ванна НЕЙТ 160х70, SOLID, 1600х700, белая </t>
  </si>
  <si>
    <t xml:space="preserve">Ванна НЕЙТ 170х70, SOLID, 1700х700, белая </t>
  </si>
  <si>
    <t xml:space="preserve">Ванна НЕЙТ 170х75, SOLID, 1700х750, белая </t>
  </si>
  <si>
    <t>Экран 150 фронтальный PFI, белый (для литого мрамора)</t>
  </si>
  <si>
    <t>Экран 70 боковой PFI, белый (для литого мрамора)</t>
  </si>
  <si>
    <t>Экран 150 фронтальный PFI, цветной (для литого мрамора)</t>
  </si>
  <si>
    <t>Экран 70 боковой PFI, цветной (для литого мрамора)</t>
  </si>
  <si>
    <t>02010002</t>
  </si>
  <si>
    <t>02010017</t>
  </si>
  <si>
    <t>02020003</t>
  </si>
  <si>
    <t>02020004</t>
  </si>
  <si>
    <t>Экран 160 фронтальный PFI, белый (для литого мрамора)</t>
  </si>
  <si>
    <t>02010016</t>
  </si>
  <si>
    <t>Экран 160 фронтальный PFI, цветной (для литого мрамора)</t>
  </si>
  <si>
    <t>02020001</t>
  </si>
  <si>
    <t xml:space="preserve">Ванна НЕЙТ 180х80, SOLID, 1800х800, белая </t>
  </si>
  <si>
    <t>АТРИЯ  С ИНТЕГРИРОВАННЫМ ПЕРЕЛИВОМ</t>
  </si>
  <si>
    <t>НЬЮ-ФОРМ</t>
  </si>
  <si>
    <t xml:space="preserve">Ванна НЬЮ-ФОРМ 150х70, литой мрамор, 1500х700, белая </t>
  </si>
  <si>
    <t xml:space="preserve">Ванна НЬЮ-ФОРМ 160х70, литой мрамор, 1600х700, белая </t>
  </si>
  <si>
    <t xml:space="preserve">Ванна НЬЮ-ФОРМ 170х70, литой мрамор, 1700х700, белая </t>
  </si>
  <si>
    <t xml:space="preserve">Ванна НЬЮ-ФОРМ 170х75, литой мрамор, 1700х750, белая </t>
  </si>
  <si>
    <t xml:space="preserve">Ванна НЬЮ-ФОРМ 180х80, литой мрамор, 1800х800, белая </t>
  </si>
  <si>
    <t>Ванна НЕЙТ 180х80, литой мрамор, 1800х800, белая</t>
  </si>
  <si>
    <t xml:space="preserve">Ванна НЬЮ-ФОРМ 150х70, SOLID, 1500х700, белая </t>
  </si>
  <si>
    <t xml:space="preserve">Ванна НЬЮ-ФОРМ 160х70, SOLID, 1600х700, белая </t>
  </si>
  <si>
    <t xml:space="preserve">Ванна НЬЮ-ФОРМ 170х70, SOLID, 1700х700, белая </t>
  </si>
  <si>
    <t xml:space="preserve">Ванна НЬЮ-ФОРМ 170х75, SOLID, 1700х750, белая </t>
  </si>
  <si>
    <t xml:space="preserve">Ванна НЬЮ-ФОРМ 180х80, SOLID, 1800х800, белая </t>
  </si>
  <si>
    <t xml:space="preserve">Ванна НЬЮ-ФОРМ 170х80, литой мрамор, 1700х800, белая </t>
  </si>
  <si>
    <t xml:space="preserve">Ванна НЬЮ-ФОРМ 170х80, SOLID, 1700х800, белая </t>
  </si>
  <si>
    <t xml:space="preserve">Ванна НЕЙТ 170х80, литой мрамор, 1700х800, белая </t>
  </si>
  <si>
    <t>01010021</t>
  </si>
  <si>
    <t xml:space="preserve">Ванна ОРИОН, литой мрамор 1700х750, белая </t>
  </si>
  <si>
    <t xml:space="preserve">Ванна ОРИОН, литой мрамор 1700х750, цветная </t>
  </si>
  <si>
    <t>Ванна ОРИОН, SOLID 1700х750, белая</t>
  </si>
  <si>
    <t>ОРИОН</t>
  </si>
  <si>
    <t>01010037</t>
  </si>
  <si>
    <t>ПРИМА</t>
  </si>
  <si>
    <t xml:space="preserve">Ванна ПРИМА, литой мрамор 1850х900, белая </t>
  </si>
  <si>
    <t xml:space="preserve">Ванна ПРИМА, литой мрамор 1850х900, цветная </t>
  </si>
  <si>
    <t>Ванна ПРИМА, SOLID 1850х900, белая</t>
  </si>
  <si>
    <t>ОЛИМП</t>
  </si>
  <si>
    <t>01010026</t>
  </si>
  <si>
    <t>Ванна ОЛИМП, PFI,  d 1800, белая</t>
  </si>
  <si>
    <t>Экран ОЛИМП, PFI, белый</t>
  </si>
  <si>
    <t>02010007</t>
  </si>
  <si>
    <t>V55R120 Astra-Form слив-перелив полуавтомат 120 см, пластик, вентиль и клапан латунь хром (Олимп)</t>
  </si>
  <si>
    <t>РЕТРО</t>
  </si>
  <si>
    <t xml:space="preserve">Ванна РЕТРО, литой мрамор 1700х750, белая </t>
  </si>
  <si>
    <t xml:space="preserve">Ванна РЕТРО, литой мрамор 1700х750, цветная </t>
  </si>
  <si>
    <t>Покрытие ножек к ваннам Роксбург, Ретро ХРОМ</t>
  </si>
  <si>
    <t>Покрытие ножек к ваннам Роксбург, Ретро ЗОЛОТО</t>
  </si>
  <si>
    <t>Покрытие ножек к ваннам Роксбург, Ретро БРОНЗА</t>
  </si>
  <si>
    <t>01010006</t>
  </si>
  <si>
    <t>08010027</t>
  </si>
  <si>
    <t>08010026</t>
  </si>
  <si>
    <t>08010025</t>
  </si>
  <si>
    <t>РОКСБУРГ</t>
  </si>
  <si>
    <t>VICARIO 1200 BR Слив-перелив для отдельностоящих ванн (Роксбург), бронза</t>
  </si>
  <si>
    <t>Бронза</t>
  </si>
  <si>
    <t>01010032</t>
  </si>
  <si>
    <t>01010031</t>
  </si>
  <si>
    <t>08010006</t>
  </si>
  <si>
    <t>СЕЛЕНА</t>
  </si>
  <si>
    <t>В стоимость ванны входят ножки белого цвета.</t>
  </si>
  <si>
    <t>Ванна СЕЛЕНА, литой мрамор, левая 1700х1000, белая</t>
  </si>
  <si>
    <t>Ванна СЕЛЕНА, литой мрамор, правая 1700х1000, белая</t>
  </si>
  <si>
    <t>Ванна СЕЛЕНА, SOLID, левая 1700х1000, белая</t>
  </si>
  <si>
    <t>Ванна СЕЛЕНА, SOLID, правая 1700х1000, белая</t>
  </si>
  <si>
    <t>Экран СЕЛЕНА PFI, белый (для литого мрамора)</t>
  </si>
  <si>
    <t>Экран СЕЛЕНА  PFI, цветной (для литого мрамора)</t>
  </si>
  <si>
    <t>01010039</t>
  </si>
  <si>
    <t>01010040</t>
  </si>
  <si>
    <t>02010014</t>
  </si>
  <si>
    <t>02020016</t>
  </si>
  <si>
    <t>Ванна АНАСТАСИЯ, SOLID, левая 1820х1250, белая</t>
  </si>
  <si>
    <t>Ванна АНАСТАСИЯ, SOLID, правая1820х1250, белая</t>
  </si>
  <si>
    <t>СКАТ</t>
  </si>
  <si>
    <t>01010014</t>
  </si>
  <si>
    <t>Ванна СКАТ, литой мрамор, левая 1700х750х500, белая</t>
  </si>
  <si>
    <t>Ванна СКАТ, литой мрамор, правая 1700х750х500, белая</t>
  </si>
  <si>
    <t>Ванна СКАТ, SOLID, левая 1700х750х500, белая</t>
  </si>
  <si>
    <t>Экран СКАТ фронтальный, PFI, белый  (для литого мрамора)</t>
  </si>
  <si>
    <t>Экран СКАТ Г-образный, PFI, белый  (для литого мрамора)</t>
  </si>
  <si>
    <t>Экран СКАТ фронтальный,  PFI, цветной  (для литого мрамора)</t>
  </si>
  <si>
    <t>Экран СКАТ  Г-образный, PFI, цветной  (для литого мрамора)</t>
  </si>
  <si>
    <t>01010015</t>
  </si>
  <si>
    <t>Ванна СКАТ, SOLID, правая 1700х750х500, белая</t>
  </si>
  <si>
    <t>02010004</t>
  </si>
  <si>
    <t>02010003</t>
  </si>
  <si>
    <t>02020006</t>
  </si>
  <si>
    <t>ТИОРА</t>
  </si>
  <si>
    <t>Ванна ТИОРА, литой мрамор, левая 1545х1050, белая</t>
  </si>
  <si>
    <t>Ванна ТИОРА, литой мрамор, правая 1545х1050, белая</t>
  </si>
  <si>
    <t>Ванна ТИОРА, SOLID, правая 1545х1050, белая</t>
  </si>
  <si>
    <t>Ванна ТИОРА, SOLID, левая 1545х1050, белая</t>
  </si>
  <si>
    <t>Экран ТИОРА, PFI, белый  (для литого мрамора)</t>
  </si>
  <si>
    <t>Экран ТИОРА, PFI, цветной  (для литого мрамора)</t>
  </si>
  <si>
    <t>01010023</t>
  </si>
  <si>
    <t>02010011</t>
  </si>
  <si>
    <t>02020012</t>
  </si>
  <si>
    <t>ШАРМ</t>
  </si>
  <si>
    <t xml:space="preserve">Ванна ШАРМ, литой мрамор 1700х800, белая </t>
  </si>
  <si>
    <t xml:space="preserve">Ванна ШАРМ, литой мрамор 1700х800, цветная </t>
  </si>
  <si>
    <t>01010017</t>
  </si>
  <si>
    <t>01020017</t>
  </si>
  <si>
    <t>1. RAL матовый снаружи, внутри белый глянец;</t>
  </si>
  <si>
    <t>2. NCS матовый снаружи, внутри белый глянец;</t>
  </si>
  <si>
    <t>01010063</t>
  </si>
  <si>
    <t>01010064</t>
  </si>
  <si>
    <t>Цвета матовые: RAL, NCS, белый.</t>
  </si>
  <si>
    <t>01020019</t>
  </si>
  <si>
    <t>01010074</t>
  </si>
  <si>
    <t>01010018</t>
  </si>
  <si>
    <t>01010011</t>
  </si>
  <si>
    <t>01010065</t>
  </si>
  <si>
    <t>01010066</t>
  </si>
  <si>
    <t>01020011</t>
  </si>
  <si>
    <t>01020018</t>
  </si>
  <si>
    <t>01020013</t>
  </si>
  <si>
    <t>01010075</t>
  </si>
  <si>
    <t>01010069</t>
  </si>
  <si>
    <t>01010010</t>
  </si>
  <si>
    <t>01010067</t>
  </si>
  <si>
    <t>01010068</t>
  </si>
  <si>
    <t>01010071</t>
  </si>
  <si>
    <t>01010072</t>
  </si>
  <si>
    <t>01010087</t>
  </si>
  <si>
    <t>01010077</t>
  </si>
  <si>
    <t>01020022</t>
  </si>
  <si>
    <t>01010030</t>
  </si>
  <si>
    <t>01020029</t>
  </si>
  <si>
    <t>01010078</t>
  </si>
  <si>
    <t>01010053</t>
  </si>
  <si>
    <t>01010054</t>
  </si>
  <si>
    <t>01010055</t>
  </si>
  <si>
    <t>01010042</t>
  </si>
  <si>
    <t>01010046</t>
  </si>
  <si>
    <t>01010041</t>
  </si>
  <si>
    <t>01010004</t>
  </si>
  <si>
    <t>01010033</t>
  </si>
  <si>
    <t>01010035</t>
  </si>
  <si>
    <t>01010051</t>
  </si>
  <si>
    <t>01010007</t>
  </si>
  <si>
    <t>01010009</t>
  </si>
  <si>
    <t>01010012</t>
  </si>
  <si>
    <t>01010005</t>
  </si>
  <si>
    <t>01010008</t>
  </si>
  <si>
    <t>01010058</t>
  </si>
  <si>
    <t>01010059</t>
  </si>
  <si>
    <t>01010057</t>
  </si>
  <si>
    <t>01010060</t>
  </si>
  <si>
    <t>01010061</t>
  </si>
  <si>
    <t>01010062</t>
  </si>
  <si>
    <t>08010040</t>
  </si>
  <si>
    <t>01010050</t>
  </si>
  <si>
    <t>01020021</t>
  </si>
  <si>
    <t>08010033</t>
  </si>
  <si>
    <t>08010034</t>
  </si>
  <si>
    <t>01020037</t>
  </si>
  <si>
    <t>01010079</t>
  </si>
  <si>
    <t>01020006</t>
  </si>
  <si>
    <t>01010082</t>
  </si>
  <si>
    <t>01010083</t>
  </si>
  <si>
    <t>01010028</t>
  </si>
  <si>
    <t>01010084</t>
  </si>
  <si>
    <t>01010085</t>
  </si>
  <si>
    <t>08010041</t>
  </si>
  <si>
    <t>V55R Astra-Form слив-перелив полуавтомат 70 см, пластик, вентиль и клапан латунь хром</t>
  </si>
  <si>
    <t>08010020</t>
  </si>
  <si>
    <t>ПОИСК ТОВАРА</t>
  </si>
  <si>
    <t>Товар (наименование, характеристики)</t>
  </si>
  <si>
    <t xml:space="preserve">АНАСТАСИЯ </t>
  </si>
  <si>
    <t>00050000</t>
  </si>
  <si>
    <t>00060000</t>
  </si>
  <si>
    <t>www.astraform.ru</t>
  </si>
  <si>
    <t>Обрезка ванны (уменьшение длины ванны на 10-50 мм со стороны ног, у ванн из литого мрамора рез не обрабатывается гелькоутом)</t>
  </si>
  <si>
    <t>01020047</t>
  </si>
  <si>
    <t>01020046</t>
  </si>
  <si>
    <t>01020048</t>
  </si>
  <si>
    <t xml:space="preserve">Цвета RAL, NCS матовые. Варианты: </t>
  </si>
  <si>
    <t>01010070</t>
  </si>
  <si>
    <t xml:space="preserve">Обрезка бортов ванны (тонкий борт) </t>
  </si>
  <si>
    <t>Обрезка бортов ванны (тонкий борт)</t>
  </si>
  <si>
    <t>01010076</t>
  </si>
  <si>
    <t>01010056</t>
  </si>
  <si>
    <t xml:space="preserve">Обрезка ванны   (уменьшение длины ванны на 10-50мм со стороны спинки, у ванн из литого мрамора рез не обрабатывается гелькоутом) </t>
  </si>
  <si>
    <t xml:space="preserve">Ванна РОКСБУРГ, литой мрамор 1700х750, белая </t>
  </si>
  <si>
    <t xml:space="preserve">Ванна РОКСБУРГ, литой мрамор 1700х750, цветная </t>
  </si>
  <si>
    <t>01020031</t>
  </si>
  <si>
    <t>01010080</t>
  </si>
  <si>
    <t>01010081</t>
  </si>
  <si>
    <t xml:space="preserve">Обрезка ванны   (уменьшение длины ванны на 10-50мм со стороны ног, у ванн из литого мрамора рез не обрабатывается гелькоутом) </t>
  </si>
  <si>
    <t>Ванна АКВАРИУС, SOLID 1700х750, цветная</t>
  </si>
  <si>
    <t>1. RAL матовый снаружи, внутри белый матовый;</t>
  </si>
  <si>
    <t xml:space="preserve">Цвета матовые RAL и NCS. Варианты: </t>
  </si>
  <si>
    <t>2. NCS матовый снаружи, внутри белый матовый.</t>
  </si>
  <si>
    <t>Ванна АНТАРЕС, SOLID 1600х750, цветная</t>
  </si>
  <si>
    <t>01010088</t>
  </si>
  <si>
    <t>Ванна АТРИЯ 180х80 с интегр.переливом, SOLID 1800х800, цветная</t>
  </si>
  <si>
    <t>Ванна АТРИЯ 170х75 с интегр.переливом, SOLID 1700х750, цветная</t>
  </si>
  <si>
    <t>Ванна АТРИЯ 160х75 с интегр.переливом, SOLID 1600х750, цветная</t>
  </si>
  <si>
    <t>Ванна АТРИЯ пристеночная, SOLID 1700х850, цветная</t>
  </si>
  <si>
    <t>Ванна КАПРИ, SOLID 1800х800, цветная</t>
  </si>
  <si>
    <t>Ванна ЛОТУС, SOLID 1850х850, цветная</t>
  </si>
  <si>
    <t>Ванна МОНАКО, SOLID 1740х800, цветная</t>
  </si>
  <si>
    <t>Ванна ОРИОН, SOLID 1700х750, цветная</t>
  </si>
  <si>
    <t>Ванна ПРИМА, SOLID 1850х900, цветная</t>
  </si>
  <si>
    <t>08010044</t>
  </si>
  <si>
    <t>Washbasin 3030.01 CR Click-Clack Донный клапан для ванн, хром (для ванн без переливного отверстия)</t>
  </si>
  <si>
    <t>Черный матовый</t>
  </si>
  <si>
    <t>08010045</t>
  </si>
  <si>
    <t>Washbasin 3030.55 ВМ Click-Clack Донный клапан для ванн, ЧЕРНЫЙ мат.  (для ванн без переливного отверстия)</t>
  </si>
  <si>
    <t>Washbasin 3030.01 CR Click-Clack Донный клапан для ванн, хром (для ванн без переливного отверстия и для ванн с интегр. переливом)</t>
  </si>
  <si>
    <t>Washbasin 3030.55 ВМ Click-Clack Донный клапан для ванн, ЧЕРНЫЙ мат.  (для ванн без переливного отверстия и для ванн с интегр. переливом)</t>
  </si>
  <si>
    <t>Click-Clack Донный клапан для ванн (Покрытие ГЕЛЬ), белый глянц.(для ванн без переливного отверстия)</t>
  </si>
  <si>
    <t>08010048</t>
  </si>
  <si>
    <t>Click-Clack Донный клапан для ванн (Покрытие SOLID), белый мат.(для ванн без переливного отверстия)</t>
  </si>
  <si>
    <t>Покрытие гель белый глянец (наружный элемент)</t>
  </si>
  <si>
    <t>Покрытие solid белый матовый (наружный элемент)</t>
  </si>
  <si>
    <t>08010049</t>
  </si>
  <si>
    <t>08010047</t>
  </si>
  <si>
    <t>А53-6/4"Alcaplast Гидрозатвор 6/4" (подходит к донным клапанам Click-Clack)</t>
  </si>
  <si>
    <t>01010092</t>
  </si>
  <si>
    <t>01010091</t>
  </si>
  <si>
    <t>01010093</t>
  </si>
  <si>
    <t>01010090</t>
  </si>
  <si>
    <t xml:space="preserve">ANI PLAST EC655GS слив-перелив для ванны клик- клак </t>
  </si>
  <si>
    <t>08010050</t>
  </si>
  <si>
    <t>Click-Clack Слив-перелив для ванн (Покрытие ГЕЛЬ), белый глянц.</t>
  </si>
  <si>
    <t>08010052</t>
  </si>
  <si>
    <t>Click-Clack Слив-перелив для ванн (Покрытие SOLID), белый мат.</t>
  </si>
  <si>
    <t>08010051</t>
  </si>
  <si>
    <t>Покрытие гель белый глянец (наружные элементы)</t>
  </si>
  <si>
    <t>Покрытие solid белый матовый (наружные элементы)</t>
  </si>
  <si>
    <t>08010055</t>
  </si>
  <si>
    <t>08010054</t>
  </si>
  <si>
    <t>08010053</t>
  </si>
  <si>
    <t>ИСИДА</t>
  </si>
  <si>
    <t>Ванна ИСИДА с интегрированным переливом, литой мрамор 1700х800</t>
  </si>
  <si>
    <t>01010049</t>
  </si>
  <si>
    <t>Ванна ИСИДА с интегрированным переливом, литой мрамор 1700х800 ЦВ RAL</t>
  </si>
  <si>
    <t>01020049</t>
  </si>
  <si>
    <t>Ванна ИСИДА с интегрированным переливом, SOLID 1700х800</t>
  </si>
  <si>
    <t xml:space="preserve">Ванна ИСИДА с интегрированным переливом, SOLID 1700х800 ЦВ </t>
  </si>
  <si>
    <t>01010095</t>
  </si>
  <si>
    <t>Переливное отверстие - щель, покрытие донного клапана - гель белый глянец (наружные элементы)</t>
  </si>
  <si>
    <t>Переливное отверстие - щель, покрытие донного клапана - solid белый матовый (наружные элементы)</t>
  </si>
  <si>
    <t>'Переливное отверстие - щель, покрытие донного клапана Хром (наружные элементы)</t>
  </si>
  <si>
    <t>Введите свою партнерскую скидку (переменное значение) по ванне Нейт БЕЗ ИНТЕГРИРОВАННОГО ПЕРЕЛИВА белый глянец в размерах 150, 160 и 170 см</t>
  </si>
  <si>
    <t xml:space="preserve">Ванна НЕЙТ 170х80, SOLID, 1700х800, белая </t>
  </si>
  <si>
    <r>
      <t xml:space="preserve">Интегрированный перелив с гофротрубой и донным клапаном Click-Clack (Покрытие хром) </t>
    </r>
    <r>
      <rPr>
        <sz val="8.5"/>
        <color rgb="FFFF0000"/>
        <rFont val="Arial Narrow"/>
        <family val="2"/>
        <charset val="204"/>
      </rPr>
      <t>ПОСТАВЛЯЕТСЯ УСТАНОВЛЕННЫМ НА ВАННУ</t>
    </r>
  </si>
  <si>
    <r>
      <t xml:space="preserve">Интегрированный перелив с гофротрубой и донным клапаном Click-Clack (Покрытие солид) </t>
    </r>
    <r>
      <rPr>
        <sz val="8.5"/>
        <color rgb="FFFF0000"/>
        <rFont val="Arial Narrow"/>
        <family val="2"/>
        <charset val="204"/>
      </rPr>
      <t>ПОСТАВЛЯЕТСЯ УСТАНОВЛЕННЫМ НА ВАННУ</t>
    </r>
  </si>
  <si>
    <r>
      <t xml:space="preserve">Интегрированный перелив с гофротрубой и донным клапаном Click-Clack (Покрытие гель) </t>
    </r>
    <r>
      <rPr>
        <sz val="8.5"/>
        <color rgb="FFFF0000"/>
        <rFont val="Arial Narrow"/>
        <family val="2"/>
        <charset val="204"/>
      </rPr>
      <t>ПОСТАВЛЯЕТСЯ УСТАНОВЛЕННЫМ НА ВАННУ</t>
    </r>
  </si>
  <si>
    <t>УВАЖАЕМЫЙ ПАРТНЕР! ЕСЛИ В ВАШЕМ МАГАЗИНЕ ТРЕБУЕТСЯ ПРОВЕСТИ ОБУЧЕНИЕ СОТРУДНИКОВ ПО ПРОДУКЦИИ ASTRA-FORM, ПОЖАЛАЛУЙСТА, ОБРАТИТЕСЬ С ЗАПРОСОМ К ЗАКРЕПЛЕННОМУ МЕНЕДЖЕРУ ИЛИ В ОТДЕЛ ПРОДАЖ ПО ТЕЛ: +7495 586 73 56 ДОБ. 100 И МЫ ОБЯЗАТЕЛЬНО ОРГАНИЗУЕМ ВСТРЕЧУ!</t>
  </si>
  <si>
    <t xml:space="preserve">01010094            </t>
  </si>
  <si>
    <t>Ванна ЛИРА170х70, SOLID 1700х700, белая</t>
  </si>
  <si>
    <t xml:space="preserve">Ванна ЛИРА 170х70, литой мрамор 1700х700, белая </t>
  </si>
  <si>
    <t>НОВИНКА</t>
  </si>
  <si>
    <t xml:space="preserve">Ванна ЛИРА 180*80, литой мрамор 1800х800, белая </t>
  </si>
  <si>
    <t>01010029</t>
  </si>
  <si>
    <t>01010086</t>
  </si>
  <si>
    <t>Ванна ЛИРА 180*80, SOLID 1800х800, белая</t>
  </si>
  <si>
    <t xml:space="preserve">01010050Y            </t>
  </si>
  <si>
    <t>АКВАРИУС С ИНТЕГРИРОВАННЫМ ПЕРЕЛИВОМ</t>
  </si>
  <si>
    <t>01010099</t>
  </si>
  <si>
    <t>Ванна АКВАРИУС с интегрированным переливом, литой мрамор 1700х750</t>
  </si>
  <si>
    <t xml:space="preserve">Ванна АКВАРИУС с интегрированным переливом, литой мрамор 1700х750 цветная </t>
  </si>
  <si>
    <t>Ванна АКВАРИУС с интегрированным переливом, SOLID 1700х750</t>
  </si>
  <si>
    <t>Ванна АКВАРИУС с интегрированным переливом, SOLID 1700х750, цветная</t>
  </si>
  <si>
    <t>АНТАРЕС С ИНТЕГРИРОВАННЫМ ПЕРЕЛИВОМ</t>
  </si>
  <si>
    <t>10100941</t>
  </si>
  <si>
    <t xml:space="preserve">Ванна АНТАРЕС с интегрированным переливом, литой мрамор 1600х750, белая </t>
  </si>
  <si>
    <t>01010098</t>
  </si>
  <si>
    <t xml:space="preserve">01010092Y </t>
  </si>
  <si>
    <t xml:space="preserve">Ванна АНТАРЕС литой мрамор 1600х750, белая </t>
  </si>
  <si>
    <t>01010096</t>
  </si>
  <si>
    <t>Ванна АНТАРЕС с интегрированным переливом, SOLID 1600х750, белая</t>
  </si>
  <si>
    <t xml:space="preserve">Ванна АНТАРЕС с интегрированным переливом, литой мрамор 1600х750 ЦВ RAL, цветная </t>
  </si>
  <si>
    <t xml:space="preserve">01020051 </t>
  </si>
  <si>
    <t>Ванна АНТАРЕС с интегрированным переливом, SOLID 1600х750 ЦВ, цветная</t>
  </si>
  <si>
    <t xml:space="preserve">10100942 </t>
  </si>
  <si>
    <t>01010097</t>
  </si>
  <si>
    <t>01020051</t>
  </si>
  <si>
    <t>01010045</t>
  </si>
  <si>
    <t xml:space="preserve">Ванна АКВАРИУС , литой мрамор 1700х750, белая </t>
  </si>
  <si>
    <t>01020044</t>
  </si>
  <si>
    <t>01010073</t>
  </si>
  <si>
    <t>01010089</t>
  </si>
  <si>
    <t>АТРИЯ ПРИСТЕНОЧНАЯ С ЩЕЛЕВЫМ ПЕРЕЛИВОМ</t>
  </si>
  <si>
    <t xml:space="preserve">Ванна АТРИЯ пристеночная литой мрамор с щелевым переливом, донный клапан белый глянц, </t>
  </si>
  <si>
    <t>Белый глянец/донный клапан белый глянц</t>
  </si>
  <si>
    <t>01010013+08010053</t>
  </si>
  <si>
    <t>Ванна АТРИЯ пристеночная литой мрамор с щелевым переливом, донный клапан хром</t>
  </si>
  <si>
    <t>Белый глянец/донный клапан хром</t>
  </si>
  <si>
    <t>01010013+08010055</t>
  </si>
  <si>
    <t xml:space="preserve"> Ванна АТРИЯ пристеночная SOLID с щелевым переливом, донный клапан белый матовый</t>
  </si>
  <si>
    <t>Белый матовый/донный клапан белый матовый</t>
  </si>
  <si>
    <t>01010075+08010054</t>
  </si>
  <si>
    <t xml:space="preserve"> Ванна АТРИЯ пристеночная SOLID с щелевым переливом, донный клапан хром</t>
  </si>
  <si>
    <t>01010075+08010055</t>
  </si>
  <si>
    <t>Белый матовый/донный клапан хром</t>
  </si>
  <si>
    <t>уточняйте</t>
  </si>
  <si>
    <t xml:space="preserve">ВНИМАНИЮ ОПТОВЫХ ПОКУПАТЕЛЕЙ - РАСЧЕТ ОПТОВОЙ ЦЕНЫ: ВАННА АТРИЯ ПРИСТЕНОЧНАЯ С ВАШЕЙ ПЕРСОНАЛЬНОЙ СКИДКОЙ + ИНТЕГРИРОВАННЫЙ ПЕРЕЛИВ С ФИКСИРОВАННОЙ СКИДКОЙ </t>
  </si>
  <si>
    <t>НЕЙТ С ЩЕЛЕВЫМ ПЕРЕЛИВОМ</t>
  </si>
  <si>
    <t xml:space="preserve">ВНИМАНИЮ ОПТОВЫХ ПОКУПАТЕЛЕЙ - РАСЧЕТ ОПТОВОЙ ЦЕНЫ: ВАННА НЕЙТ С ВАШЕЙ ПЕРСОНАЛЬНОЙ СКИДКОЙ + ИНТЕГРИРОВАННЫЙ ПЕРЕЛИВ С ФИКСИРОВАННОЙ СКИДКОЙ </t>
  </si>
  <si>
    <t>Ванна НЕЙТ 150*70 литой мрамор с щелевым переливом, донный клапан белый глянц</t>
  </si>
  <si>
    <t>01010004+08010053</t>
  </si>
  <si>
    <t>Ванна НЕЙТ 150*70 литой мрамор с щелевым переливом, донный клапан хром</t>
  </si>
  <si>
    <t>01010004+08010055</t>
  </si>
  <si>
    <t>Ванна НЕЙТ 160*70 литой мрамор с щелевым переливом, донный клапан белый глянц</t>
  </si>
  <si>
    <t xml:space="preserve">01010042+08010053 </t>
  </si>
  <si>
    <t>Белый глянец/донный клапан белый глянец</t>
  </si>
  <si>
    <t>Ванна НЕЙТ 160*70 литой мрамор с щелевым переливом, донный клапан хром</t>
  </si>
  <si>
    <t>01010042+08010055</t>
  </si>
  <si>
    <t>Ванна НЕЙТ 170*70 литой мрамор с щелевым переливом, донный клапан белый глянц</t>
  </si>
  <si>
    <t>01010041+08010053</t>
  </si>
  <si>
    <t>Ванна НЕЙТ 170*70 литой мрамор с щелевым переливом, донный клапан хром</t>
  </si>
  <si>
    <t>01010041+08010055</t>
  </si>
  <si>
    <t>Ванна НЕЙТ 170*75 литой мрамор с щелевым переливом, донный клапан белый глянц</t>
  </si>
  <si>
    <t>01010046+08010053</t>
  </si>
  <si>
    <t>Ванна НЕЙТ 170*75 литой мрамор с щелевым переливом, донный клапан хром</t>
  </si>
  <si>
    <t>01010046+08010055</t>
  </si>
  <si>
    <t>Ванна НЕЙТ 170*80 литой мрамор с щелевым переливом, донный клапан белый глянц</t>
  </si>
  <si>
    <t>01010033+08010053</t>
  </si>
  <si>
    <t>Ванна НЕЙТ 170*80 литой мрамор с щелевым переливом, донный клапан хром</t>
  </si>
  <si>
    <t>01010033+08010055</t>
  </si>
  <si>
    <t>Ванна НЕЙТ 180*80 литой мрамор с щелевым переливом, донный клапан белый глянц</t>
  </si>
  <si>
    <t>01010035+08010053</t>
  </si>
  <si>
    <t>Ванна НЕЙТ 180*80 литой мрамор с щелевым переливом, донный клапан хром</t>
  </si>
  <si>
    <t>01010035+08010055</t>
  </si>
  <si>
    <t>Ванна НЕЙТ 150*70 SOLID с щелевым переливом, донный клапан белый матовый</t>
  </si>
  <si>
    <t>01010053+08010054</t>
  </si>
  <si>
    <t>Ванна НЕЙТ 150*70 SOLID с щелевым переливом, донный клапан хром</t>
  </si>
  <si>
    <t>01010053+08010055</t>
  </si>
  <si>
    <t>Ванна НЕЙТ 160*70  SOLID с щелевым переливом, донный клапан белый матовый</t>
  </si>
  <si>
    <t>01010054+08010054</t>
  </si>
  <si>
    <t>Ванна НЕЙТ 160*70  SOLID с щелевым переливом, донный клапан хром</t>
  </si>
  <si>
    <t>01010054+08010055</t>
  </si>
  <si>
    <t>Ванна НЕЙТ 170*70 SOLID с щелевым переливом, донный клапан белый матовый</t>
  </si>
  <si>
    <t>01010055+08010054</t>
  </si>
  <si>
    <t>Ванна НЕЙТ 170*70 SOLID с щелевым переливом, донный клапан хром</t>
  </si>
  <si>
    <t>01010055+08010055</t>
  </si>
  <si>
    <t>Ванна НЕЙТ 170*75 SOLID с щелевым переливом, донный клапан белый матовый</t>
  </si>
  <si>
    <t>01010091+08010054</t>
  </si>
  <si>
    <t>Ванна НЕЙТ 170*75 SOLID с щелевым переливом, донный клапан хром</t>
  </si>
  <si>
    <t>01010091+08010055</t>
  </si>
  <si>
    <t>Ванна НЕЙТ 170*80 SOLID с щелевым переливом, донный клапан белый матовый</t>
  </si>
  <si>
    <t xml:space="preserve">01010051+08010054 </t>
  </si>
  <si>
    <t>Ванна НЕЙТ 170*80 SOLID с щелевым переливом, донный клапан хром</t>
  </si>
  <si>
    <t>01010051+08010055</t>
  </si>
  <si>
    <t>Ванна НЕЙТ 180*80 SOLID с щелевым переливом, донный клапан белый матовый</t>
  </si>
  <si>
    <t xml:space="preserve">01010056+08010054 </t>
  </si>
  <si>
    <t>Ванна НЕЙТ 180*80 SOLID с щелевым переливом, донный клапан хром</t>
  </si>
  <si>
    <t>01010056+08010055</t>
  </si>
  <si>
    <t>04.02.2025 с дополнениями от 09.12.25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</si>
</sst>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\ _₽"/>
  </numFmts>
  <fonts count="24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.5"/>
      <color theme="1"/>
      <name val="Arial Narrow"/>
      <family val="2"/>
      <charset val="204"/>
    </font>
    <font>
      <sz val="8.5"/>
      <color rgb="FFC00000"/>
      <name val="Arial Narrow"/>
      <family val="2"/>
      <charset val="204"/>
    </font>
    <font>
      <b/>
      <sz val="8.5"/>
      <color rgb="FFC00000"/>
      <name val="Arial Narrow"/>
      <family val="2"/>
      <charset val="204"/>
    </font>
    <font>
      <b/>
      <sz val="8.5"/>
      <color theme="1"/>
      <name val="Arial Narrow"/>
      <family val="2"/>
      <charset val="204"/>
    </font>
    <font>
      <b/>
      <sz val="8.5"/>
      <name val="Arial Narrow"/>
      <family val="2"/>
      <charset val="204"/>
    </font>
    <font>
      <b/>
      <u/>
      <sz val="8.5"/>
      <name val="Arial Narrow"/>
      <family val="2"/>
      <charset val="204"/>
    </font>
    <font>
      <sz val="8.5"/>
      <name val="Arial Narrow"/>
      <family val="2"/>
      <charset val="204"/>
    </font>
    <font>
      <b/>
      <sz val="8.5"/>
      <color theme="6" tint="-0.499984740745262"/>
      <name val="Arial Narrow"/>
      <family val="2"/>
      <charset val="204"/>
    </font>
    <font>
      <i/>
      <sz val="8.5"/>
      <name val="Arial Narrow"/>
      <family val="2"/>
      <charset val="204"/>
    </font>
    <font>
      <sz val="8.5"/>
      <color indexed="8"/>
      <name val="Arial Narrow"/>
      <family val="2"/>
      <charset val="204"/>
    </font>
    <font>
      <b/>
      <u/>
      <sz val="8.5"/>
      <color theme="1"/>
      <name val="Arial Narrow"/>
      <family val="2"/>
      <charset val="204"/>
    </font>
    <font>
      <sz val="8"/>
      <name val="Arial Narrow"/>
      <family val="2"/>
      <charset val="204"/>
    </font>
    <font>
      <sz val="8"/>
      <color theme="1"/>
      <name val="Arial Narrow"/>
      <family val="2"/>
      <charset val="204"/>
    </font>
    <font>
      <sz val="8.5"/>
      <color theme="0"/>
      <name val="Arial Narrow"/>
      <family val="2"/>
      <charset val="204"/>
    </font>
    <font>
      <sz val="5"/>
      <color theme="0"/>
      <name val="Arial Narrow"/>
      <family val="2"/>
      <charset val="204"/>
    </font>
    <font>
      <u/>
      <sz val="10"/>
      <color theme="8" tint="-0.499984740745262"/>
      <name val="Calibri"/>
      <family val="2"/>
      <scheme val="minor"/>
    </font>
    <font>
      <sz val="10"/>
      <color theme="8" tint="-0.499984740745262"/>
      <name val="Arial Narrow"/>
      <family val="2"/>
      <charset val="204"/>
    </font>
    <font>
      <b/>
      <sz val="10"/>
      <color theme="1"/>
      <name val="Arial Narrow"/>
      <family val="2"/>
      <charset val="204"/>
    </font>
    <font>
      <sz val="8.5"/>
      <color rgb="FFFF0000"/>
      <name val="Arial Narrow"/>
      <family val="2"/>
      <charset val="204"/>
    </font>
    <font>
      <b/>
      <sz val="10"/>
      <color rgb="FFC00000"/>
      <name val="Arial Narrow"/>
      <family val="2"/>
      <charset val="204"/>
    </font>
    <font>
      <b/>
      <u/>
      <sz val="8.5"/>
      <color theme="0"/>
      <name val="Arial Narrow"/>
      <family val="2"/>
      <charset val="204"/>
    </font>
    <font>
      <b/>
      <u/>
      <sz val="8.5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485"/>
        <bgColor indexed="64"/>
      </patternFill>
    </fill>
  </fills>
  <borders count="21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8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5" fillId="3" borderId="12" xfId="0" applyFont="1" applyFill="1" applyBorder="1" applyAlignment="1">
      <alignment horizontal="center" vertical="center" wrapText="1"/>
    </xf>
    <xf numFmtId="3" fontId="5" fillId="3" borderId="12" xfId="0" applyNumberFormat="1" applyFont="1" applyFill="1" applyBorder="1" applyAlignment="1">
      <alignment horizontal="center" vertical="center" wrapText="1"/>
    </xf>
    <xf numFmtId="0" fontId="2" fillId="0" borderId="0" xfId="0" applyFont="1" applyFill="1"/>
    <xf numFmtId="0" fontId="5" fillId="4" borderId="10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3" fontId="4" fillId="4" borderId="10" xfId="0" applyNumberFormat="1" applyFont="1" applyFill="1" applyBorder="1" applyAlignment="1">
      <alignment horizontal="center" vertical="center" wrapText="1"/>
    </xf>
    <xf numFmtId="3" fontId="5" fillId="4" borderId="10" xfId="0" applyNumberFormat="1" applyFont="1" applyFill="1" applyBorder="1" applyAlignment="1">
      <alignment horizontal="center" vertical="center" wrapText="1"/>
    </xf>
    <xf numFmtId="3" fontId="5" fillId="4" borderId="9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wrapText="1"/>
    </xf>
    <xf numFmtId="0" fontId="2" fillId="0" borderId="0" xfId="0" applyFont="1" applyAlignment="1">
      <alignment wrapText="1"/>
    </xf>
    <xf numFmtId="49" fontId="8" fillId="4" borderId="4" xfId="0" applyNumberFormat="1" applyFont="1" applyFill="1" applyBorder="1" applyAlignment="1">
      <alignment horizontal="center" vertical="center" wrapText="1"/>
    </xf>
    <xf numFmtId="0" fontId="10" fillId="4" borderId="4" xfId="0" applyNumberFormat="1" applyFont="1" applyFill="1" applyBorder="1" applyAlignment="1">
      <alignment horizontal="left" vertical="center" wrapText="1"/>
    </xf>
    <xf numFmtId="0" fontId="2" fillId="4" borderId="4" xfId="0" quotePrefix="1" applyFont="1" applyFill="1" applyBorder="1" applyAlignment="1">
      <alignment horizontal="left" vertical="center" wrapText="1"/>
    </xf>
    <xf numFmtId="164" fontId="8" fillId="4" borderId="4" xfId="0" applyNumberFormat="1" applyFont="1" applyFill="1" applyBorder="1" applyAlignment="1">
      <alignment horizontal="center" vertical="center" wrapText="1"/>
    </xf>
    <xf numFmtId="3" fontId="2" fillId="4" borderId="4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left" vertical="center" wrapText="1"/>
    </xf>
    <xf numFmtId="0" fontId="2" fillId="0" borderId="3" xfId="0" quotePrefix="1" applyFont="1" applyFill="1" applyBorder="1" applyAlignment="1">
      <alignment vertical="center" wrapText="1"/>
    </xf>
    <xf numFmtId="0" fontId="2" fillId="0" borderId="2" xfId="0" quotePrefix="1" applyFont="1" applyFill="1" applyBorder="1" applyAlignment="1">
      <alignment vertical="center" wrapText="1"/>
    </xf>
    <xf numFmtId="0" fontId="5" fillId="4" borderId="4" xfId="0" applyFont="1" applyFill="1" applyBorder="1" applyAlignment="1">
      <alignment horizontal="center" vertical="center" wrapText="1"/>
    </xf>
    <xf numFmtId="3" fontId="4" fillId="4" borderId="4" xfId="0" applyNumberFormat="1" applyFont="1" applyFill="1" applyBorder="1" applyAlignment="1">
      <alignment horizontal="center" vertical="center" wrapText="1"/>
    </xf>
    <xf numFmtId="3" fontId="5" fillId="4" borderId="4" xfId="0" applyNumberFormat="1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2" fillId="3" borderId="3" xfId="0" quotePrefix="1" applyFont="1" applyFill="1" applyBorder="1" applyAlignment="1">
      <alignment horizontal="left" vertical="center" wrapText="1"/>
    </xf>
    <xf numFmtId="1" fontId="7" fillId="4" borderId="1" xfId="1" applyNumberFormat="1" applyFont="1" applyFill="1" applyBorder="1" applyAlignment="1">
      <alignment horizontal="center" vertical="center" wrapText="1"/>
    </xf>
    <xf numFmtId="0" fontId="7" fillId="4" borderId="1" xfId="1" applyFont="1" applyFill="1" applyBorder="1" applyAlignment="1">
      <alignment horizontal="center" vertical="center"/>
    </xf>
    <xf numFmtId="0" fontId="7" fillId="4" borderId="6" xfId="1" applyFont="1" applyFill="1" applyBorder="1" applyAlignment="1">
      <alignment horizontal="center" vertical="center"/>
    </xf>
    <xf numFmtId="0" fontId="2" fillId="3" borderId="6" xfId="0" quotePrefix="1" applyFont="1" applyFill="1" applyBorder="1" applyAlignment="1">
      <alignment horizontal="left" vertical="center" wrapText="1"/>
    </xf>
    <xf numFmtId="0" fontId="8" fillId="0" borderId="3" xfId="0" applyNumberFormat="1" applyFont="1" applyFill="1" applyBorder="1" applyAlignment="1">
      <alignment horizontal="left" vertical="center" wrapText="1"/>
    </xf>
    <xf numFmtId="0" fontId="7" fillId="4" borderId="1" xfId="1" applyFont="1" applyFill="1" applyBorder="1" applyAlignment="1">
      <alignment horizontal="center"/>
    </xf>
    <xf numFmtId="3" fontId="3" fillId="4" borderId="4" xfId="0" quotePrefix="1" applyNumberFormat="1" applyFont="1" applyFill="1" applyBorder="1" applyAlignment="1">
      <alignment horizontal="center" vertical="center" wrapText="1"/>
    </xf>
    <xf numFmtId="3" fontId="3" fillId="4" borderId="5" xfId="0" applyNumberFormat="1" applyFont="1" applyFill="1" applyBorder="1" applyAlignment="1">
      <alignment horizontal="center" vertical="center" wrapText="1"/>
    </xf>
    <xf numFmtId="3" fontId="4" fillId="4" borderId="5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2" fillId="0" borderId="6" xfId="0" quotePrefix="1" applyFont="1" applyFill="1" applyBorder="1" applyAlignment="1">
      <alignment horizontal="left" vertical="center" wrapText="1"/>
    </xf>
    <xf numFmtId="0" fontId="2" fillId="0" borderId="2" xfId="0" quotePrefix="1" applyFont="1" applyFill="1" applyBorder="1" applyAlignment="1">
      <alignment horizontal="left" vertical="center" wrapText="1"/>
    </xf>
    <xf numFmtId="0" fontId="2" fillId="0" borderId="3" xfId="0" quotePrefix="1" applyFont="1" applyFill="1" applyBorder="1" applyAlignment="1">
      <alignment horizontal="left" vertical="center" wrapText="1"/>
    </xf>
    <xf numFmtId="1" fontId="15" fillId="0" borderId="6" xfId="0" applyNumberFormat="1" applyFont="1" applyFill="1" applyBorder="1" applyAlignment="1">
      <alignment horizontal="center" vertical="top" wrapText="1"/>
    </xf>
    <xf numFmtId="1" fontId="15" fillId="0" borderId="3" xfId="0" applyNumberFormat="1" applyFont="1" applyFill="1" applyBorder="1" applyAlignment="1">
      <alignment horizontal="center" vertical="top" wrapText="1"/>
    </xf>
    <xf numFmtId="0" fontId="6" fillId="3" borderId="16" xfId="0" applyFont="1" applyFill="1" applyBorder="1" applyAlignment="1">
      <alignment horizontal="center" vertical="center" wrapText="1"/>
    </xf>
    <xf numFmtId="1" fontId="16" fillId="0" borderId="6" xfId="0" applyNumberFormat="1" applyFont="1" applyFill="1" applyBorder="1" applyAlignment="1">
      <alignment horizontal="center" vertical="top" wrapText="1"/>
    </xf>
    <xf numFmtId="0" fontId="7" fillId="4" borderId="1" xfId="1" applyFont="1" applyFill="1" applyBorder="1" applyAlignment="1">
      <alignment horizontal="center" vertical="center" wrapText="1"/>
    </xf>
    <xf numFmtId="0" fontId="12" fillId="4" borderId="1" xfId="1" applyFont="1" applyFill="1" applyBorder="1" applyAlignment="1">
      <alignment horizontal="center" vertical="center" wrapText="1"/>
    </xf>
    <xf numFmtId="0" fontId="6" fillId="4" borderId="12" xfId="0" applyFont="1" applyFill="1" applyBorder="1" applyAlignment="1" applyProtection="1">
      <alignment horizontal="center" vertical="center" wrapText="1"/>
      <protection locked="0"/>
    </xf>
    <xf numFmtId="0" fontId="7" fillId="4" borderId="2" xfId="1" applyFont="1" applyFill="1" applyBorder="1" applyAlignment="1" applyProtection="1">
      <alignment horizontal="center"/>
    </xf>
    <xf numFmtId="0" fontId="2" fillId="0" borderId="0" xfId="0" applyFont="1" applyAlignment="1">
      <alignment horizontal="right" vertical="center"/>
    </xf>
    <xf numFmtId="0" fontId="8" fillId="0" borderId="2" xfId="0" applyNumberFormat="1" applyFont="1" applyFill="1" applyBorder="1" applyAlignment="1">
      <alignment horizontal="left" vertical="center" wrapText="1"/>
    </xf>
    <xf numFmtId="0" fontId="8" fillId="3" borderId="3" xfId="0" applyNumberFormat="1" applyFont="1" applyFill="1" applyBorder="1" applyAlignment="1">
      <alignment horizontal="left" vertical="center" wrapText="1"/>
    </xf>
    <xf numFmtId="0" fontId="8" fillId="3" borderId="6" xfId="0" applyNumberFormat="1" applyFont="1" applyFill="1" applyBorder="1" applyAlignment="1">
      <alignment horizontal="left" vertical="center" wrapText="1"/>
    </xf>
    <xf numFmtId="0" fontId="8" fillId="3" borderId="1" xfId="0" applyNumberFormat="1" applyFont="1" applyFill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Border="1" applyAlignment="1">
      <alignment horizontal="left" vertical="center" wrapText="1"/>
    </xf>
    <xf numFmtId="0" fontId="5" fillId="3" borderId="12" xfId="0" applyFont="1" applyFill="1" applyBorder="1" applyAlignment="1">
      <alignment horizontal="left" vertical="center" wrapText="1"/>
    </xf>
    <xf numFmtId="0" fontId="5" fillId="4" borderId="10" xfId="0" applyFont="1" applyFill="1" applyBorder="1" applyAlignment="1">
      <alignment horizontal="left" vertical="center" wrapText="1"/>
    </xf>
    <xf numFmtId="0" fontId="9" fillId="0" borderId="4" xfId="0" applyNumberFormat="1" applyFont="1" applyFill="1" applyBorder="1" applyAlignment="1">
      <alignment horizontal="left" vertical="center" wrapText="1"/>
    </xf>
    <xf numFmtId="0" fontId="9" fillId="0" borderId="1" xfId="0" applyNumberFormat="1" applyFont="1" applyFill="1" applyBorder="1" applyAlignment="1">
      <alignment horizontal="left" vertical="center" wrapText="1"/>
    </xf>
    <xf numFmtId="0" fontId="5" fillId="4" borderId="4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49" fontId="8" fillId="0" borderId="9" xfId="0" applyNumberFormat="1" applyFont="1" applyFill="1" applyBorder="1" applyAlignment="1">
      <alignment horizontal="center" vertical="center" wrapText="1"/>
    </xf>
    <xf numFmtId="49" fontId="6" fillId="0" borderId="15" xfId="0" applyNumberFormat="1" applyFont="1" applyFill="1" applyBorder="1" applyAlignment="1">
      <alignment horizontal="center" vertical="center" wrapText="1"/>
    </xf>
    <xf numFmtId="49" fontId="8" fillId="0" borderId="5" xfId="0" applyNumberFormat="1" applyFont="1" applyFill="1" applyBorder="1" applyAlignment="1">
      <alignment horizontal="center" vertical="center" wrapText="1"/>
    </xf>
    <xf numFmtId="49" fontId="8" fillId="3" borderId="11" xfId="0" applyNumberFormat="1" applyFont="1" applyFill="1" applyBorder="1" applyAlignment="1">
      <alignment horizontal="center" vertical="center" wrapText="1"/>
    </xf>
    <xf numFmtId="49" fontId="8" fillId="3" borderId="8" xfId="0" applyNumberFormat="1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 wrapText="1"/>
    </xf>
    <xf numFmtId="49" fontId="2" fillId="0" borderId="5" xfId="0" applyNumberFormat="1" applyFont="1" applyFill="1" applyBorder="1" applyAlignment="1">
      <alignment horizontal="center" vertical="center" wrapText="1"/>
    </xf>
    <xf numFmtId="49" fontId="11" fillId="0" borderId="5" xfId="0" applyNumberFormat="1" applyFont="1" applyFill="1" applyBorder="1" applyAlignment="1">
      <alignment horizontal="center" vertical="center" wrapText="1"/>
    </xf>
    <xf numFmtId="49" fontId="11" fillId="3" borderId="5" xfId="0" applyNumberFormat="1" applyFont="1" applyFill="1" applyBorder="1" applyAlignment="1">
      <alignment horizontal="center" vertical="center" wrapText="1"/>
    </xf>
    <xf numFmtId="49" fontId="8" fillId="3" borderId="5" xfId="0" applyNumberFormat="1" applyFont="1" applyFill="1" applyBorder="1" applyAlignment="1">
      <alignment horizontal="center" vertical="center" wrapText="1"/>
    </xf>
    <xf numFmtId="49" fontId="8" fillId="3" borderId="3" xfId="0" applyNumberFormat="1" applyFont="1" applyFill="1" applyBorder="1" applyAlignment="1">
      <alignment horizontal="center" vertical="center" wrapText="1"/>
    </xf>
    <xf numFmtId="49" fontId="8" fillId="3" borderId="6" xfId="0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49" fontId="14" fillId="0" borderId="5" xfId="0" applyNumberFormat="1" applyFont="1" applyFill="1" applyBorder="1" applyAlignment="1">
      <alignment horizontal="center" vertical="center" wrapText="1"/>
    </xf>
    <xf numFmtId="49" fontId="8" fillId="0" borderId="4" xfId="0" applyNumberFormat="1" applyFont="1" applyFill="1" applyBorder="1" applyAlignment="1">
      <alignment horizontal="center" vertical="center" wrapText="1"/>
    </xf>
    <xf numFmtId="49" fontId="8" fillId="3" borderId="4" xfId="0" applyNumberFormat="1" applyFont="1" applyFill="1" applyBorder="1" applyAlignment="1">
      <alignment horizontal="center" vertical="center" wrapText="1"/>
    </xf>
    <xf numFmtId="49" fontId="6" fillId="0" borderId="5" xfId="0" applyNumberFormat="1" applyFont="1" applyFill="1" applyBorder="1" applyAlignment="1">
      <alignment horizontal="center" vertical="center" wrapText="1"/>
    </xf>
    <xf numFmtId="49" fontId="8" fillId="0" borderId="14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14" xfId="0" applyNumberFormat="1" applyFont="1" applyFill="1" applyBorder="1" applyAlignment="1">
      <alignment horizontal="center" vertical="center" wrapText="1"/>
    </xf>
    <xf numFmtId="49" fontId="2" fillId="0" borderId="11" xfId="0" applyNumberFormat="1" applyFont="1" applyFill="1" applyBorder="1" applyAlignment="1">
      <alignment horizontal="center" vertical="center" wrapText="1"/>
    </xf>
    <xf numFmtId="49" fontId="5" fillId="0" borderId="15" xfId="0" applyNumberFormat="1" applyFont="1" applyFill="1" applyBorder="1" applyAlignment="1">
      <alignment horizontal="center" vertical="center" wrapText="1"/>
    </xf>
    <xf numFmtId="0" fontId="2" fillId="0" borderId="1" xfId="0" quotePrefix="1" applyFont="1" applyFill="1" applyBorder="1" applyAlignment="1">
      <alignment horizontal="left" vertical="center" wrapText="1"/>
    </xf>
    <xf numFmtId="0" fontId="2" fillId="0" borderId="4" xfId="0" quotePrefix="1" applyFont="1" applyFill="1" applyBorder="1" applyAlignment="1">
      <alignment horizontal="left" vertical="center" wrapText="1"/>
    </xf>
    <xf numFmtId="0" fontId="5" fillId="0" borderId="4" xfId="0" quotePrefix="1" applyFont="1" applyFill="1" applyBorder="1" applyAlignment="1">
      <alignment horizontal="left" vertical="center" wrapText="1"/>
    </xf>
    <xf numFmtId="0" fontId="2" fillId="3" borderId="1" xfId="0" quotePrefix="1" applyFont="1" applyFill="1" applyBorder="1" applyAlignment="1">
      <alignment horizontal="left" vertical="center" wrapText="1"/>
    </xf>
    <xf numFmtId="0" fontId="5" fillId="3" borderId="2" xfId="0" quotePrefix="1" applyFont="1" applyFill="1" applyBorder="1" applyAlignment="1">
      <alignment horizontal="left" vertical="center" wrapText="1"/>
    </xf>
    <xf numFmtId="0" fontId="2" fillId="3" borderId="2" xfId="0" quotePrefix="1" applyFont="1" applyFill="1" applyBorder="1" applyAlignment="1">
      <alignment horizontal="left" vertical="center" wrapText="1"/>
    </xf>
    <xf numFmtId="0" fontId="4" fillId="2" borderId="13" xfId="0" applyFont="1" applyFill="1" applyBorder="1" applyAlignment="1" applyProtection="1">
      <alignment horizontal="center" vertical="center"/>
      <protection locked="0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 wrapText="1"/>
    </xf>
    <xf numFmtId="164" fontId="8" fillId="0" borderId="2" xfId="0" applyNumberFormat="1" applyFont="1" applyFill="1" applyBorder="1" applyAlignment="1">
      <alignment horizontal="center" vertical="center" wrapText="1"/>
    </xf>
    <xf numFmtId="3" fontId="3" fillId="0" borderId="2" xfId="0" quotePrefix="1" applyNumberFormat="1" applyFont="1" applyFill="1" applyBorder="1" applyAlignment="1">
      <alignment horizontal="center" vertical="center" wrapText="1"/>
    </xf>
    <xf numFmtId="3" fontId="2" fillId="0" borderId="2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164" fontId="8" fillId="0" borderId="4" xfId="0" applyNumberFormat="1" applyFont="1" applyFill="1" applyBorder="1" applyAlignment="1">
      <alignment horizontal="center" vertical="center" wrapText="1"/>
    </xf>
    <xf numFmtId="3" fontId="3" fillId="0" borderId="4" xfId="0" quotePrefix="1" applyNumberFormat="1" applyFont="1" applyFill="1" applyBorder="1" applyAlignment="1">
      <alignment horizontal="center" vertical="center" wrapText="1"/>
    </xf>
    <xf numFmtId="3" fontId="2" fillId="0" borderId="4" xfId="0" applyNumberFormat="1" applyFont="1" applyFill="1" applyBorder="1" applyAlignment="1">
      <alignment horizontal="center" vertical="center" wrapText="1"/>
    </xf>
    <xf numFmtId="3" fontId="3" fillId="0" borderId="5" xfId="0" applyNumberFormat="1" applyFont="1" applyFill="1" applyBorder="1" applyAlignment="1">
      <alignment horizontal="center" vertical="center" wrapText="1"/>
    </xf>
    <xf numFmtId="164" fontId="8" fillId="0" borderId="1" xfId="0" applyNumberFormat="1" applyFont="1" applyFill="1" applyBorder="1" applyAlignment="1">
      <alignment horizontal="center" vertical="center" wrapText="1"/>
    </xf>
    <xf numFmtId="3" fontId="3" fillId="0" borderId="1" xfId="0" quotePrefix="1" applyNumberFormat="1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3" fontId="2" fillId="5" borderId="1" xfId="0" applyNumberFormat="1" applyFont="1" applyFill="1" applyBorder="1" applyAlignment="1">
      <alignment horizontal="center" vertical="center" wrapText="1"/>
    </xf>
    <xf numFmtId="164" fontId="8" fillId="0" borderId="3" xfId="0" applyNumberFormat="1" applyFont="1" applyFill="1" applyBorder="1" applyAlignment="1">
      <alignment horizontal="center" vertical="center" wrapText="1"/>
    </xf>
    <xf numFmtId="3" fontId="3" fillId="0" borderId="3" xfId="0" quotePrefix="1" applyNumberFormat="1" applyFont="1" applyFill="1" applyBorder="1" applyAlignment="1">
      <alignment horizontal="center" vertical="center" wrapText="1"/>
    </xf>
    <xf numFmtId="3" fontId="2" fillId="5" borderId="3" xfId="0" applyNumberFormat="1" applyFont="1" applyFill="1" applyBorder="1" applyAlignment="1">
      <alignment horizontal="center" vertical="center" wrapText="1"/>
    </xf>
    <xf numFmtId="3" fontId="3" fillId="0" borderId="3" xfId="0" applyNumberFormat="1" applyFont="1" applyFill="1" applyBorder="1" applyAlignment="1">
      <alignment horizontal="center" vertical="center" wrapText="1"/>
    </xf>
    <xf numFmtId="164" fontId="8" fillId="3" borderId="3" xfId="0" applyNumberFormat="1" applyFont="1" applyFill="1" applyBorder="1" applyAlignment="1">
      <alignment horizontal="center" vertical="center" wrapText="1"/>
    </xf>
    <xf numFmtId="3" fontId="3" fillId="3" borderId="3" xfId="0" quotePrefix="1" applyNumberFormat="1" applyFont="1" applyFill="1" applyBorder="1" applyAlignment="1">
      <alignment horizontal="center" vertical="center" wrapText="1"/>
    </xf>
    <xf numFmtId="3" fontId="2" fillId="3" borderId="3" xfId="0" applyNumberFormat="1" applyFont="1" applyFill="1" applyBorder="1" applyAlignment="1">
      <alignment horizontal="center" vertical="center" wrapText="1"/>
    </xf>
    <xf numFmtId="3" fontId="3" fillId="3" borderId="3" xfId="0" applyNumberFormat="1" applyFont="1" applyFill="1" applyBorder="1" applyAlignment="1">
      <alignment horizontal="center" vertical="center" wrapText="1"/>
    </xf>
    <xf numFmtId="164" fontId="8" fillId="3" borderId="6" xfId="0" applyNumberFormat="1" applyFont="1" applyFill="1" applyBorder="1" applyAlignment="1">
      <alignment horizontal="center" vertical="center" wrapText="1"/>
    </xf>
    <xf numFmtId="3" fontId="3" fillId="3" borderId="6" xfId="0" quotePrefix="1" applyNumberFormat="1" applyFont="1" applyFill="1" applyBorder="1" applyAlignment="1">
      <alignment horizontal="center" vertical="center" wrapText="1"/>
    </xf>
    <xf numFmtId="3" fontId="2" fillId="3" borderId="6" xfId="0" applyNumberFormat="1" applyFont="1" applyFill="1" applyBorder="1" applyAlignment="1">
      <alignment horizontal="center" vertical="center" wrapText="1"/>
    </xf>
    <xf numFmtId="3" fontId="3" fillId="3" borderId="6" xfId="0" applyNumberFormat="1" applyFont="1" applyFill="1" applyBorder="1" applyAlignment="1">
      <alignment horizontal="center" vertical="center" wrapText="1"/>
    </xf>
    <xf numFmtId="164" fontId="6" fillId="0" borderId="4" xfId="0" applyNumberFormat="1" applyFont="1" applyFill="1" applyBorder="1" applyAlignment="1">
      <alignment horizontal="center" vertical="center" wrapText="1"/>
    </xf>
    <xf numFmtId="3" fontId="4" fillId="0" borderId="4" xfId="0" quotePrefix="1" applyNumberFormat="1" applyFont="1" applyFill="1" applyBorder="1" applyAlignment="1">
      <alignment horizontal="center" vertical="center" wrapText="1"/>
    </xf>
    <xf numFmtId="3" fontId="5" fillId="0" borderId="4" xfId="0" applyNumberFormat="1" applyFont="1" applyFill="1" applyBorder="1" applyAlignment="1">
      <alignment horizontal="center" vertical="center" wrapText="1"/>
    </xf>
    <xf numFmtId="3" fontId="4" fillId="0" borderId="5" xfId="0" applyNumberFormat="1" applyFont="1" applyFill="1" applyBorder="1" applyAlignment="1">
      <alignment horizontal="center" vertical="center" wrapText="1"/>
    </xf>
    <xf numFmtId="164" fontId="8" fillId="3" borderId="1" xfId="0" applyNumberFormat="1" applyFont="1" applyFill="1" applyBorder="1" applyAlignment="1">
      <alignment horizontal="center" vertical="center" wrapText="1"/>
    </xf>
    <xf numFmtId="3" fontId="3" fillId="3" borderId="1" xfId="0" quotePrefix="1" applyNumberFormat="1" applyFont="1" applyFill="1" applyBorder="1" applyAlignment="1">
      <alignment horizontal="center" vertical="center" wrapText="1"/>
    </xf>
    <xf numFmtId="3" fontId="2" fillId="3" borderId="1" xfId="0" applyNumberFormat="1" applyFont="1" applyFill="1" applyBorder="1" applyAlignment="1">
      <alignment horizontal="center" vertical="center" wrapText="1"/>
    </xf>
    <xf numFmtId="3" fontId="3" fillId="3" borderId="1" xfId="0" applyNumberFormat="1" applyFont="1" applyFill="1" applyBorder="1" applyAlignment="1">
      <alignment horizontal="center" vertical="center" wrapText="1"/>
    </xf>
    <xf numFmtId="3" fontId="3" fillId="0" borderId="2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8" fillId="3" borderId="4" xfId="0" applyNumberFormat="1" applyFont="1" applyFill="1" applyBorder="1" applyAlignment="1">
      <alignment horizontal="left" vertical="center" wrapText="1"/>
    </xf>
    <xf numFmtId="0" fontId="2" fillId="3" borderId="4" xfId="0" quotePrefix="1" applyFont="1" applyFill="1" applyBorder="1" applyAlignment="1">
      <alignment horizontal="left" vertical="center" wrapText="1"/>
    </xf>
    <xf numFmtId="164" fontId="8" fillId="3" borderId="4" xfId="0" applyNumberFormat="1" applyFont="1" applyFill="1" applyBorder="1" applyAlignment="1">
      <alignment horizontal="center" vertical="center" wrapText="1"/>
    </xf>
    <xf numFmtId="3" fontId="3" fillId="3" borderId="4" xfId="0" quotePrefix="1" applyNumberFormat="1" applyFont="1" applyFill="1" applyBorder="1" applyAlignment="1">
      <alignment horizontal="center" vertical="center" wrapText="1"/>
    </xf>
    <xf numFmtId="3" fontId="2" fillId="3" borderId="4" xfId="0" applyNumberFormat="1" applyFont="1" applyFill="1" applyBorder="1" applyAlignment="1">
      <alignment horizontal="center" vertical="center" wrapText="1"/>
    </xf>
    <xf numFmtId="3" fontId="3" fillId="3" borderId="5" xfId="0" applyNumberFormat="1" applyFont="1" applyFill="1" applyBorder="1" applyAlignment="1">
      <alignment horizontal="center" vertical="center" wrapText="1"/>
    </xf>
    <xf numFmtId="49" fontId="2" fillId="3" borderId="4" xfId="0" applyNumberFormat="1" applyFont="1" applyFill="1" applyBorder="1" applyAlignment="1">
      <alignment horizontal="center" vertical="center" wrapText="1"/>
    </xf>
    <xf numFmtId="0" fontId="2" fillId="0" borderId="3" xfId="0" quotePrefix="1" applyFont="1" applyFill="1" applyBorder="1" applyAlignment="1">
      <alignment horizontal="left" vertical="center" wrapText="1"/>
    </xf>
    <xf numFmtId="0" fontId="12" fillId="4" borderId="2" xfId="1" applyFont="1" applyFill="1" applyBorder="1" applyAlignment="1">
      <alignment horizontal="center" vertical="center"/>
    </xf>
    <xf numFmtId="0" fontId="12" fillId="4" borderId="2" xfId="1" applyFont="1" applyFill="1" applyBorder="1" applyAlignment="1">
      <alignment horizontal="center" vertical="center" wrapText="1"/>
    </xf>
    <xf numFmtId="0" fontId="8" fillId="3" borderId="2" xfId="0" applyNumberFormat="1" applyFont="1" applyFill="1" applyBorder="1" applyAlignment="1">
      <alignment horizontal="left" vertical="center" wrapText="1"/>
    </xf>
    <xf numFmtId="49" fontId="8" fillId="3" borderId="2" xfId="0" applyNumberFormat="1" applyFont="1" applyFill="1" applyBorder="1" applyAlignment="1">
      <alignment horizontal="center" vertical="center" wrapText="1"/>
    </xf>
    <xf numFmtId="49" fontId="8" fillId="3" borderId="18" xfId="0" applyNumberFormat="1" applyFont="1" applyFill="1" applyBorder="1" applyAlignment="1">
      <alignment horizontal="center" vertical="center" wrapText="1"/>
    </xf>
    <xf numFmtId="49" fontId="8" fillId="3" borderId="19" xfId="0" applyNumberFormat="1" applyFont="1" applyFill="1" applyBorder="1" applyAlignment="1">
      <alignment horizontal="center" vertical="center" wrapText="1"/>
    </xf>
    <xf numFmtId="49" fontId="8" fillId="3" borderId="20" xfId="0" applyNumberFormat="1" applyFont="1" applyFill="1" applyBorder="1" applyAlignment="1">
      <alignment horizontal="center" vertical="center" wrapText="1"/>
    </xf>
    <xf numFmtId="0" fontId="8" fillId="3" borderId="14" xfId="0" applyNumberFormat="1" applyFont="1" applyFill="1" applyBorder="1" applyAlignment="1">
      <alignment horizontal="left" vertical="center" wrapText="1"/>
    </xf>
    <xf numFmtId="0" fontId="8" fillId="3" borderId="0" xfId="0" applyNumberFormat="1" applyFont="1" applyFill="1" applyBorder="1" applyAlignment="1">
      <alignment horizontal="left" vertical="center" wrapText="1"/>
    </xf>
    <xf numFmtId="0" fontId="8" fillId="3" borderId="7" xfId="0" applyNumberFormat="1" applyFont="1" applyFill="1" applyBorder="1" applyAlignment="1">
      <alignment horizontal="left" vertical="center" wrapText="1"/>
    </xf>
    <xf numFmtId="0" fontId="2" fillId="0" borderId="3" xfId="0" quotePrefix="1" applyFont="1" applyFill="1" applyBorder="1" applyAlignment="1">
      <alignment horizontal="left" vertical="center" wrapText="1"/>
    </xf>
    <xf numFmtId="0" fontId="2" fillId="0" borderId="3" xfId="0" quotePrefix="1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wrapText="1"/>
    </xf>
    <xf numFmtId="0" fontId="10" fillId="6" borderId="4" xfId="0" applyNumberFormat="1" applyFont="1" applyFill="1" applyBorder="1" applyAlignment="1">
      <alignment horizontal="left" vertical="center" wrapText="1"/>
    </xf>
    <xf numFmtId="0" fontId="2" fillId="6" borderId="4" xfId="0" quotePrefix="1" applyFont="1" applyFill="1" applyBorder="1" applyAlignment="1">
      <alignment horizontal="left" vertical="center" wrapText="1"/>
    </xf>
    <xf numFmtId="164" fontId="8" fillId="6" borderId="4" xfId="0" applyNumberFormat="1" applyFont="1" applyFill="1" applyBorder="1" applyAlignment="1">
      <alignment horizontal="center" vertical="center" wrapText="1"/>
    </xf>
    <xf numFmtId="3" fontId="3" fillId="6" borderId="4" xfId="0" quotePrefix="1" applyNumberFormat="1" applyFont="1" applyFill="1" applyBorder="1" applyAlignment="1">
      <alignment horizontal="center" vertical="center" wrapText="1"/>
    </xf>
    <xf numFmtId="3" fontId="2" fillId="6" borderId="4" xfId="0" applyNumberFormat="1" applyFont="1" applyFill="1" applyBorder="1" applyAlignment="1">
      <alignment horizontal="center" vertical="center" wrapText="1"/>
    </xf>
    <xf numFmtId="3" fontId="3" fillId="6" borderId="5" xfId="0" applyNumberFormat="1" applyFont="1" applyFill="1" applyBorder="1" applyAlignment="1">
      <alignment horizontal="center" vertical="center" wrapText="1"/>
    </xf>
    <xf numFmtId="0" fontId="4" fillId="6" borderId="4" xfId="0" quotePrefix="1" applyFont="1" applyFill="1" applyBorder="1" applyAlignment="1">
      <alignment horizontal="left" vertical="center" wrapText="1"/>
    </xf>
    <xf numFmtId="49" fontId="4" fillId="6" borderId="4" xfId="0" quotePrefix="1" applyNumberFormat="1" applyFont="1" applyFill="1" applyBorder="1" applyAlignment="1">
      <alignment horizontal="center" vertical="center" wrapText="1"/>
    </xf>
    <xf numFmtId="0" fontId="7" fillId="6" borderId="2" xfId="1" applyFont="1" applyFill="1" applyBorder="1" applyAlignment="1">
      <alignment horizontal="center" vertical="center" wrapText="1"/>
    </xf>
    <xf numFmtId="49" fontId="4" fillId="6" borderId="4" xfId="0" applyNumberFormat="1" applyFont="1" applyFill="1" applyBorder="1" applyAlignment="1">
      <alignment horizontal="center" vertical="center" wrapText="1"/>
    </xf>
    <xf numFmtId="0" fontId="8" fillId="0" borderId="4" xfId="0" applyNumberFormat="1" applyFont="1" applyFill="1" applyBorder="1" applyAlignment="1">
      <alignment horizontal="left" vertical="center" wrapText="1"/>
    </xf>
    <xf numFmtId="0" fontId="2" fillId="0" borderId="6" xfId="0" quotePrefix="1" applyFont="1" applyFill="1" applyBorder="1" applyAlignment="1">
      <alignment horizontal="left" vertical="center" wrapText="1"/>
    </xf>
    <xf numFmtId="0" fontId="2" fillId="0" borderId="2" xfId="0" quotePrefix="1" applyFont="1" applyFill="1" applyBorder="1" applyAlignment="1">
      <alignment horizontal="left" vertical="center" wrapText="1"/>
    </xf>
    <xf numFmtId="0" fontId="2" fillId="0" borderId="3" xfId="0" quotePrefix="1" applyFont="1" applyFill="1" applyBorder="1" applyAlignment="1">
      <alignment horizontal="left" vertical="center" wrapText="1"/>
    </xf>
    <xf numFmtId="1" fontId="22" fillId="0" borderId="6" xfId="0" applyNumberFormat="1" applyFont="1" applyFill="1" applyBorder="1" applyAlignment="1">
      <alignment horizontal="center" vertical="top" wrapText="1"/>
    </xf>
    <xf numFmtId="49" fontId="8" fillId="0" borderId="11" xfId="0" applyNumberFormat="1" applyFont="1" applyFill="1" applyBorder="1" applyAlignment="1">
      <alignment horizontal="center" vertical="center" wrapText="1"/>
    </xf>
    <xf numFmtId="1" fontId="23" fillId="4" borderId="1" xfId="1" applyNumberFormat="1" applyFont="1" applyFill="1" applyBorder="1" applyAlignment="1" applyProtection="1">
      <alignment horizontal="center" vertical="center" wrapText="1"/>
    </xf>
    <xf numFmtId="0" fontId="23" fillId="6" borderId="1" xfId="1" applyFont="1" applyFill="1" applyBorder="1" applyAlignment="1">
      <alignment horizontal="center" vertical="center"/>
    </xf>
    <xf numFmtId="0" fontId="23" fillId="4" borderId="1" xfId="1" applyFont="1" applyFill="1" applyBorder="1" applyAlignment="1">
      <alignment horizontal="center" vertical="center"/>
    </xf>
    <xf numFmtId="0" fontId="23" fillId="6" borderId="1" xfId="1" applyFont="1" applyFill="1" applyBorder="1" applyAlignment="1">
      <alignment horizontal="center" vertical="center" wrapText="1"/>
    </xf>
    <xf numFmtId="1" fontId="23" fillId="6" borderId="1" xfId="1" applyNumberFormat="1" applyFont="1" applyFill="1" applyBorder="1" applyAlignment="1" applyProtection="1">
      <alignment horizontal="center" vertical="center" wrapText="1"/>
    </xf>
    <xf numFmtId="0" fontId="2" fillId="0" borderId="3" xfId="0" quotePrefix="1" applyFont="1" applyFill="1" applyBorder="1" applyAlignment="1">
      <alignment horizontal="left" vertical="center" wrapText="1"/>
    </xf>
    <xf numFmtId="0" fontId="2" fillId="0" borderId="6" xfId="0" quotePrefix="1" applyFont="1" applyFill="1" applyBorder="1" applyAlignment="1">
      <alignment horizontal="left" vertical="center" wrapText="1"/>
    </xf>
    <xf numFmtId="0" fontId="2" fillId="0" borderId="2" xfId="0" quotePrefix="1" applyFont="1" applyFill="1" applyBorder="1" applyAlignment="1">
      <alignment horizontal="left" vertical="center" wrapText="1"/>
    </xf>
    <xf numFmtId="0" fontId="10" fillId="6" borderId="4" xfId="0" applyNumberFormat="1" applyFont="1" applyFill="1" applyBorder="1" applyAlignment="1">
      <alignment horizontal="right" vertical="center" wrapText="1"/>
    </xf>
    <xf numFmtId="0" fontId="10" fillId="6" borderId="5" xfId="0" applyNumberFormat="1" applyFont="1" applyFill="1" applyBorder="1" applyAlignment="1">
      <alignment horizontal="right" vertical="center" wrapText="1"/>
    </xf>
    <xf numFmtId="0" fontId="21" fillId="0" borderId="0" xfId="0" applyFont="1" applyAlignment="1">
      <alignment horizontal="center" wrapText="1"/>
    </xf>
    <xf numFmtId="0" fontId="17" fillId="0" borderId="0" xfId="1" applyFont="1" applyAlignment="1">
      <alignment horizontal="center" vertical="center"/>
    </xf>
    <xf numFmtId="0" fontId="18" fillId="0" borderId="0" xfId="1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14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0" fontId="3" fillId="0" borderId="0" xfId="0" applyFont="1" applyBorder="1" applyAlignment="1">
      <alignment horizontal="right"/>
    </xf>
    <xf numFmtId="0" fontId="2" fillId="0" borderId="0" xfId="0" applyFont="1" applyAlignment="1">
      <alignment horizontal="right" vertical="center"/>
    </xf>
    <xf numFmtId="0" fontId="2" fillId="0" borderId="0" xfId="0" applyFont="1" applyBorder="1" applyAlignment="1">
      <alignment horizontal="right" vertical="center" wrapText="1"/>
    </xf>
    <xf numFmtId="1" fontId="23" fillId="6" borderId="6" xfId="1" applyNumberFormat="1" applyFont="1" applyFill="1" applyBorder="1" applyAlignment="1">
      <alignment horizontal="center" vertical="top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colors>
    <mruColors>
      <color rgb="FF3333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eg"/><Relationship Id="rId18" Type="http://schemas.openxmlformats.org/officeDocument/2006/relationships/image" Target="../media/image18.emf"/><Relationship Id="rId26" Type="http://schemas.openxmlformats.org/officeDocument/2006/relationships/image" Target="../media/image26.jpeg"/><Relationship Id="rId39" Type="http://schemas.openxmlformats.org/officeDocument/2006/relationships/image" Target="../media/image39.emf"/><Relationship Id="rId21" Type="http://schemas.openxmlformats.org/officeDocument/2006/relationships/image" Target="../media/image21.emf"/><Relationship Id="rId34" Type="http://schemas.openxmlformats.org/officeDocument/2006/relationships/image" Target="../media/image34.jpeg"/><Relationship Id="rId42" Type="http://schemas.openxmlformats.org/officeDocument/2006/relationships/image" Target="../media/image42.png"/><Relationship Id="rId47" Type="http://schemas.openxmlformats.org/officeDocument/2006/relationships/image" Target="../media/image47.jpe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6" Type="http://schemas.openxmlformats.org/officeDocument/2006/relationships/image" Target="../media/image16.emf"/><Relationship Id="rId29" Type="http://schemas.openxmlformats.org/officeDocument/2006/relationships/image" Target="../media/image29.jpe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11" Type="http://schemas.openxmlformats.org/officeDocument/2006/relationships/image" Target="../media/image11.jpeg"/><Relationship Id="rId24" Type="http://schemas.openxmlformats.org/officeDocument/2006/relationships/image" Target="../media/image24.emf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40" Type="http://schemas.openxmlformats.org/officeDocument/2006/relationships/image" Target="../media/image40.jpeg"/><Relationship Id="rId45" Type="http://schemas.openxmlformats.org/officeDocument/2006/relationships/image" Target="../media/image45.png"/><Relationship Id="rId5" Type="http://schemas.openxmlformats.org/officeDocument/2006/relationships/image" Target="../media/image5.png"/><Relationship Id="rId15" Type="http://schemas.openxmlformats.org/officeDocument/2006/relationships/image" Target="../media/image15.jpeg"/><Relationship Id="rId23" Type="http://schemas.openxmlformats.org/officeDocument/2006/relationships/image" Target="../media/image23.emf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10" Type="http://schemas.openxmlformats.org/officeDocument/2006/relationships/image" Target="../media/image10.jpeg"/><Relationship Id="rId19" Type="http://schemas.openxmlformats.org/officeDocument/2006/relationships/image" Target="../media/image19.emf"/><Relationship Id="rId31" Type="http://schemas.openxmlformats.org/officeDocument/2006/relationships/image" Target="../media/image31.jpeg"/><Relationship Id="rId44" Type="http://schemas.openxmlformats.org/officeDocument/2006/relationships/image" Target="../media/image44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jpeg"/><Relationship Id="rId22" Type="http://schemas.openxmlformats.org/officeDocument/2006/relationships/image" Target="../media/image22.emf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png"/><Relationship Id="rId8" Type="http://schemas.openxmlformats.org/officeDocument/2006/relationships/image" Target="../media/image8.png"/><Relationship Id="rId3" Type="http://schemas.openxmlformats.org/officeDocument/2006/relationships/image" Target="../media/image3.jpeg"/><Relationship Id="rId12" Type="http://schemas.openxmlformats.org/officeDocument/2006/relationships/image" Target="../media/image12.jpeg"/><Relationship Id="rId17" Type="http://schemas.openxmlformats.org/officeDocument/2006/relationships/image" Target="../media/image17.emf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png"/><Relationship Id="rId20" Type="http://schemas.openxmlformats.org/officeDocument/2006/relationships/image" Target="../media/image20.emf"/><Relationship Id="rId41" Type="http://schemas.openxmlformats.org/officeDocument/2006/relationships/image" Target="../media/image4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79680</xdr:colOff>
      <xdr:row>0</xdr:row>
      <xdr:rowOff>382835</xdr:rowOff>
    </xdr:from>
    <xdr:to>
      <xdr:col>2</xdr:col>
      <xdr:colOff>459048</xdr:colOff>
      <xdr:row>3</xdr:row>
      <xdr:rowOff>143343</xdr:rowOff>
    </xdr:to>
    <xdr:pic>
      <xdr:nvPicPr>
        <xdr:cNvPr id="8" name="Рисунок 45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0180" y="382835"/>
          <a:ext cx="1705541" cy="457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72258</xdr:colOff>
      <xdr:row>190</xdr:row>
      <xdr:rowOff>111672</xdr:rowOff>
    </xdr:from>
    <xdr:to>
      <xdr:col>1</xdr:col>
      <xdr:colOff>1291214</xdr:colOff>
      <xdr:row>195</xdr:row>
      <xdr:rowOff>19708</xdr:rowOff>
    </xdr:to>
    <xdr:pic>
      <xdr:nvPicPr>
        <xdr:cNvPr id="17" name="Рисунок 14"/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687" b="11193"/>
        <a:stretch/>
      </xdr:blipFill>
      <xdr:spPr bwMode="auto">
        <a:xfrm>
          <a:off x="72258" y="16626051"/>
          <a:ext cx="1218956" cy="67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76979</xdr:colOff>
      <xdr:row>173</xdr:row>
      <xdr:rowOff>12318</xdr:rowOff>
    </xdr:from>
    <xdr:to>
      <xdr:col>1</xdr:col>
      <xdr:colOff>1265160</xdr:colOff>
      <xdr:row>178</xdr:row>
      <xdr:rowOff>48035</xdr:rowOff>
    </xdr:to>
    <xdr:pic>
      <xdr:nvPicPr>
        <xdr:cNvPr id="18" name="Рисунок 20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79" y="14776068"/>
          <a:ext cx="1188181" cy="7858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113110</xdr:colOff>
      <xdr:row>218</xdr:row>
      <xdr:rowOff>38801</xdr:rowOff>
    </xdr:from>
    <xdr:to>
      <xdr:col>1</xdr:col>
      <xdr:colOff>1252888</xdr:colOff>
      <xdr:row>220</xdr:row>
      <xdr:rowOff>247650</xdr:rowOff>
    </xdr:to>
    <xdr:pic>
      <xdr:nvPicPr>
        <xdr:cNvPr id="22" name="Рисунок 24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2660" y="43358501"/>
          <a:ext cx="1139778" cy="7422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124013</xdr:colOff>
      <xdr:row>247</xdr:row>
      <xdr:rowOff>65865</xdr:rowOff>
    </xdr:from>
    <xdr:to>
      <xdr:col>1</xdr:col>
      <xdr:colOff>1356636</xdr:colOff>
      <xdr:row>253</xdr:row>
      <xdr:rowOff>12700</xdr:rowOff>
    </xdr:to>
    <xdr:pic>
      <xdr:nvPicPr>
        <xdr:cNvPr id="24" name="Рисунок 25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213" y="50389615"/>
          <a:ext cx="1232623" cy="8485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45982</xdr:colOff>
      <xdr:row>502</xdr:row>
      <xdr:rowOff>134794</xdr:rowOff>
    </xdr:from>
    <xdr:to>
      <xdr:col>1</xdr:col>
      <xdr:colOff>1266091</xdr:colOff>
      <xdr:row>507</xdr:row>
      <xdr:rowOff>120649</xdr:rowOff>
    </xdr:to>
    <xdr:pic>
      <xdr:nvPicPr>
        <xdr:cNvPr id="27" name="Рисунок 52"/>
        <xdr:cNvPicPr>
          <a:picLocks noChangeAspect="1"/>
        </xdr:cNvPicPr>
      </xdr:nvPicPr>
      <xdr:blipFill rotWithShape="1"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586" t="12400" r="3127" b="13199"/>
        <a:stretch/>
      </xdr:blipFill>
      <xdr:spPr bwMode="auto">
        <a:xfrm>
          <a:off x="249182" y="99893294"/>
          <a:ext cx="1220109" cy="6843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52552</xdr:colOff>
      <xdr:row>518</xdr:row>
      <xdr:rowOff>6570</xdr:rowOff>
    </xdr:from>
    <xdr:to>
      <xdr:col>1</xdr:col>
      <xdr:colOff>1215870</xdr:colOff>
      <xdr:row>522</xdr:row>
      <xdr:rowOff>101599</xdr:rowOff>
    </xdr:to>
    <xdr:pic>
      <xdr:nvPicPr>
        <xdr:cNvPr id="30" name="Рисунок 53"/>
        <xdr:cNvPicPr>
          <a:picLocks noChangeAspect="1"/>
        </xdr:cNvPicPr>
      </xdr:nvPicPr>
      <xdr:blipFill rotWithShape="1"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597" t="16102" r="8702" b="9830"/>
        <a:stretch/>
      </xdr:blipFill>
      <xdr:spPr bwMode="auto">
        <a:xfrm>
          <a:off x="255752" y="102133620"/>
          <a:ext cx="1163318" cy="653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11906</xdr:colOff>
      <xdr:row>543</xdr:row>
      <xdr:rowOff>25044</xdr:rowOff>
    </xdr:from>
    <xdr:to>
      <xdr:col>1</xdr:col>
      <xdr:colOff>1294920</xdr:colOff>
      <xdr:row>547</xdr:row>
      <xdr:rowOff>121920</xdr:rowOff>
    </xdr:to>
    <xdr:pic>
      <xdr:nvPicPr>
        <xdr:cNvPr id="44" name="Рисунок 56"/>
        <xdr:cNvPicPr>
          <a:picLocks noChangeAspect="1"/>
        </xdr:cNvPicPr>
      </xdr:nvPicPr>
      <xdr:blipFill rotWithShape="1"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305" t="13300" r="6499" b="13549"/>
        <a:stretch/>
      </xdr:blipFill>
      <xdr:spPr bwMode="auto">
        <a:xfrm flipH="1" flipV="1">
          <a:off x="217646" y="84256524"/>
          <a:ext cx="1283014" cy="6455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11907</xdr:colOff>
      <xdr:row>547</xdr:row>
      <xdr:rowOff>108097</xdr:rowOff>
    </xdr:from>
    <xdr:to>
      <xdr:col>1</xdr:col>
      <xdr:colOff>1266581</xdr:colOff>
      <xdr:row>552</xdr:row>
      <xdr:rowOff>78452</xdr:rowOff>
    </xdr:to>
    <xdr:pic>
      <xdr:nvPicPr>
        <xdr:cNvPr id="45" name="Рисунок 57"/>
        <xdr:cNvPicPr>
          <a:picLocks noChangeAspect="1"/>
        </xdr:cNvPicPr>
      </xdr:nvPicPr>
      <xdr:blipFill rotWithShape="1"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47" t="12577" r="6752" b="12467"/>
        <a:stretch/>
      </xdr:blipFill>
      <xdr:spPr bwMode="auto">
        <a:xfrm flipH="1" flipV="1">
          <a:off x="11907" y="50483441"/>
          <a:ext cx="1254674" cy="708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281431</xdr:colOff>
      <xdr:row>11</xdr:row>
      <xdr:rowOff>15240</xdr:rowOff>
    </xdr:from>
    <xdr:to>
      <xdr:col>1</xdr:col>
      <xdr:colOff>1139073</xdr:colOff>
      <xdr:row>16</xdr:row>
      <xdr:rowOff>35736</xdr:rowOff>
    </xdr:to>
    <xdr:pic>
      <xdr:nvPicPr>
        <xdr:cNvPr id="5" name="Рисунок 4"/>
        <xdr:cNvPicPr>
          <a:picLocks noChangeAspect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319" r="9850"/>
        <a:stretch/>
      </xdr:blipFill>
      <xdr:spPr>
        <a:xfrm>
          <a:off x="487171" y="2560320"/>
          <a:ext cx="857642" cy="790116"/>
        </a:xfrm>
        <a:prstGeom prst="rect">
          <a:avLst/>
        </a:prstGeom>
      </xdr:spPr>
    </xdr:pic>
    <xdr:clientData/>
  </xdr:twoCellAnchor>
  <xdr:twoCellAnchor>
    <xdr:from>
      <xdr:col>1</xdr:col>
      <xdr:colOff>114301</xdr:colOff>
      <xdr:row>33</xdr:row>
      <xdr:rowOff>107950</xdr:rowOff>
    </xdr:from>
    <xdr:to>
      <xdr:col>1</xdr:col>
      <xdr:colOff>1259251</xdr:colOff>
      <xdr:row>37</xdr:row>
      <xdr:rowOff>66675</xdr:rowOff>
    </xdr:to>
    <xdr:pic>
      <xdr:nvPicPr>
        <xdr:cNvPr id="6" name="Рисунок 5"/>
        <xdr:cNvPicPr>
          <a:picLocks noChangeAspect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320" t="28007" r="13816" b="9085"/>
        <a:stretch/>
      </xdr:blipFill>
      <xdr:spPr>
        <a:xfrm>
          <a:off x="311151" y="6934200"/>
          <a:ext cx="1144950" cy="561975"/>
        </a:xfrm>
        <a:prstGeom prst="rect">
          <a:avLst/>
        </a:prstGeom>
      </xdr:spPr>
    </xdr:pic>
    <xdr:clientData/>
  </xdr:twoCellAnchor>
  <xdr:twoCellAnchor>
    <xdr:from>
      <xdr:col>1</xdr:col>
      <xdr:colOff>91966</xdr:colOff>
      <xdr:row>55</xdr:row>
      <xdr:rowOff>19707</xdr:rowOff>
    </xdr:from>
    <xdr:to>
      <xdr:col>1</xdr:col>
      <xdr:colOff>1179265</xdr:colOff>
      <xdr:row>59</xdr:row>
      <xdr:rowOff>17556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966" y="4821621"/>
          <a:ext cx="1087299" cy="621900"/>
        </a:xfrm>
        <a:prstGeom prst="rect">
          <a:avLst/>
        </a:prstGeom>
      </xdr:spPr>
    </xdr:pic>
    <xdr:clientData/>
  </xdr:twoCellAnchor>
  <xdr:twoCellAnchor>
    <xdr:from>
      <xdr:col>1</xdr:col>
      <xdr:colOff>109704</xdr:colOff>
      <xdr:row>60</xdr:row>
      <xdr:rowOff>63133</xdr:rowOff>
    </xdr:from>
    <xdr:to>
      <xdr:col>1</xdr:col>
      <xdr:colOff>1228398</xdr:colOff>
      <xdr:row>63</xdr:row>
      <xdr:rowOff>125591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704" y="5640185"/>
          <a:ext cx="1118694" cy="647097"/>
        </a:xfrm>
        <a:prstGeom prst="rect">
          <a:avLst/>
        </a:prstGeom>
      </xdr:spPr>
    </xdr:pic>
    <xdr:clientData/>
  </xdr:twoCellAnchor>
  <xdr:twoCellAnchor>
    <xdr:from>
      <xdr:col>1</xdr:col>
      <xdr:colOff>24765</xdr:colOff>
      <xdr:row>84</xdr:row>
      <xdr:rowOff>40006</xdr:rowOff>
    </xdr:from>
    <xdr:to>
      <xdr:col>1</xdr:col>
      <xdr:colOff>1363980</xdr:colOff>
      <xdr:row>88</xdr:row>
      <xdr:rowOff>30480</xdr:rowOff>
    </xdr:to>
    <xdr:pic>
      <xdr:nvPicPr>
        <xdr:cNvPr id="10" name="Рисунок 9"/>
        <xdr:cNvPicPr>
          <a:picLocks noChangeAspect="1"/>
        </xdr:cNvPicPr>
      </xdr:nvPicPr>
      <xdr:blipFill rotWithShape="1"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595" t="31397" r="16791" b="9312"/>
        <a:stretch/>
      </xdr:blipFill>
      <xdr:spPr>
        <a:xfrm>
          <a:off x="230505" y="10273666"/>
          <a:ext cx="1339215" cy="607694"/>
        </a:xfrm>
        <a:prstGeom prst="rect">
          <a:avLst/>
        </a:prstGeom>
      </xdr:spPr>
    </xdr:pic>
    <xdr:clientData/>
  </xdr:twoCellAnchor>
  <xdr:twoCellAnchor>
    <xdr:from>
      <xdr:col>1</xdr:col>
      <xdr:colOff>22623</xdr:colOff>
      <xdr:row>124</xdr:row>
      <xdr:rowOff>5952</xdr:rowOff>
    </xdr:from>
    <xdr:to>
      <xdr:col>1</xdr:col>
      <xdr:colOff>1300561</xdr:colOff>
      <xdr:row>128</xdr:row>
      <xdr:rowOff>44052</xdr:rowOff>
    </xdr:to>
    <xdr:pic>
      <xdr:nvPicPr>
        <xdr:cNvPr id="14" name="Рисунок 13"/>
        <xdr:cNvPicPr>
          <a:picLocks noChangeAspect="1"/>
        </xdr:cNvPicPr>
      </xdr:nvPicPr>
      <xdr:blipFill rotWithShape="1"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571" t="24015" r="14358" b="15667"/>
        <a:stretch/>
      </xdr:blipFill>
      <xdr:spPr>
        <a:xfrm>
          <a:off x="22623" y="10453686"/>
          <a:ext cx="1277938" cy="663179"/>
        </a:xfrm>
        <a:prstGeom prst="rect">
          <a:avLst/>
        </a:prstGeom>
      </xdr:spPr>
    </xdr:pic>
    <xdr:clientData/>
  </xdr:twoCellAnchor>
  <xdr:twoCellAnchor>
    <xdr:from>
      <xdr:col>1</xdr:col>
      <xdr:colOff>47626</xdr:colOff>
      <xdr:row>105</xdr:row>
      <xdr:rowOff>85726</xdr:rowOff>
    </xdr:from>
    <xdr:to>
      <xdr:col>1</xdr:col>
      <xdr:colOff>1304926</xdr:colOff>
      <xdr:row>109</xdr:row>
      <xdr:rowOff>87040</xdr:rowOff>
    </xdr:to>
    <xdr:pic>
      <xdr:nvPicPr>
        <xdr:cNvPr id="40" name="Рисунок 39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6" y="9572626"/>
          <a:ext cx="1257300" cy="6109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157531</xdr:colOff>
      <xdr:row>149</xdr:row>
      <xdr:rowOff>72538</xdr:rowOff>
    </xdr:from>
    <xdr:to>
      <xdr:col>1</xdr:col>
      <xdr:colOff>1137139</xdr:colOff>
      <xdr:row>153</xdr:row>
      <xdr:rowOff>87924</xdr:rowOff>
    </xdr:to>
    <xdr:pic>
      <xdr:nvPicPr>
        <xdr:cNvPr id="43" name="Рисунок 42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831"/>
        <a:stretch/>
      </xdr:blipFill>
      <xdr:spPr bwMode="auto">
        <a:xfrm>
          <a:off x="356823" y="13706476"/>
          <a:ext cx="979608" cy="6308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38141</xdr:colOff>
      <xdr:row>179</xdr:row>
      <xdr:rowOff>26687</xdr:rowOff>
    </xdr:from>
    <xdr:to>
      <xdr:col>1</xdr:col>
      <xdr:colOff>1314450</xdr:colOff>
      <xdr:row>181</xdr:row>
      <xdr:rowOff>123826</xdr:rowOff>
    </xdr:to>
    <xdr:pic>
      <xdr:nvPicPr>
        <xdr:cNvPr id="47" name="Рисунок 46"/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341" y="35694637"/>
          <a:ext cx="1276309" cy="6241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42903</xdr:colOff>
      <xdr:row>196</xdr:row>
      <xdr:rowOff>71026</xdr:rowOff>
    </xdr:from>
    <xdr:to>
      <xdr:col>1</xdr:col>
      <xdr:colOff>1266902</xdr:colOff>
      <xdr:row>200</xdr:row>
      <xdr:rowOff>30176</xdr:rowOff>
    </xdr:to>
    <xdr:pic>
      <xdr:nvPicPr>
        <xdr:cNvPr id="50" name="Рисунок 49"/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903" y="17498492"/>
          <a:ext cx="1223999" cy="5634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41673</xdr:colOff>
      <xdr:row>208</xdr:row>
      <xdr:rowOff>0</xdr:rowOff>
    </xdr:from>
    <xdr:to>
      <xdr:col>1</xdr:col>
      <xdr:colOff>1259994</xdr:colOff>
      <xdr:row>211</xdr:row>
      <xdr:rowOff>138560</xdr:rowOff>
    </xdr:to>
    <xdr:pic>
      <xdr:nvPicPr>
        <xdr:cNvPr id="51" name="Рисунок 50"/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673" y="19829861"/>
          <a:ext cx="1218321" cy="5893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92074</xdr:colOff>
      <xdr:row>221</xdr:row>
      <xdr:rowOff>210877</xdr:rowOff>
    </xdr:from>
    <xdr:to>
      <xdr:col>1</xdr:col>
      <xdr:colOff>1329395</xdr:colOff>
      <xdr:row>223</xdr:row>
      <xdr:rowOff>228600</xdr:rowOff>
    </xdr:to>
    <xdr:pic>
      <xdr:nvPicPr>
        <xdr:cNvPr id="53" name="Рисунок 52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30" t="11765" r="3305"/>
        <a:stretch/>
      </xdr:blipFill>
      <xdr:spPr bwMode="auto">
        <a:xfrm>
          <a:off x="301624" y="44340202"/>
          <a:ext cx="1237321" cy="6463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151378</xdr:colOff>
      <xdr:row>307</xdr:row>
      <xdr:rowOff>95994</xdr:rowOff>
    </xdr:from>
    <xdr:to>
      <xdr:col>1</xdr:col>
      <xdr:colOff>1195890</xdr:colOff>
      <xdr:row>310</xdr:row>
      <xdr:rowOff>160802</xdr:rowOff>
    </xdr:to>
    <xdr:pic>
      <xdr:nvPicPr>
        <xdr:cNvPr id="56" name="Рисунок 55"/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4578" y="61125844"/>
          <a:ext cx="1044512" cy="6490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122240</xdr:colOff>
      <xdr:row>325</xdr:row>
      <xdr:rowOff>104532</xdr:rowOff>
    </xdr:from>
    <xdr:to>
      <xdr:col>1</xdr:col>
      <xdr:colOff>1201493</xdr:colOff>
      <xdr:row>330</xdr:row>
      <xdr:rowOff>44450</xdr:rowOff>
    </xdr:to>
    <xdr:pic>
      <xdr:nvPicPr>
        <xdr:cNvPr id="57" name="Рисунок 56"/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5440" y="65033282"/>
          <a:ext cx="1079253" cy="6384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115615</xdr:colOff>
      <xdr:row>383</xdr:row>
      <xdr:rowOff>53603</xdr:rowOff>
    </xdr:from>
    <xdr:to>
      <xdr:col>1</xdr:col>
      <xdr:colOff>1363759</xdr:colOff>
      <xdr:row>386</xdr:row>
      <xdr:rowOff>101600</xdr:rowOff>
    </xdr:to>
    <xdr:pic>
      <xdr:nvPicPr>
        <xdr:cNvPr id="59" name="Рисунок 58"/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8815" y="78526903"/>
          <a:ext cx="1248144" cy="5813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95416</xdr:colOff>
      <xdr:row>388</xdr:row>
      <xdr:rowOff>143876</xdr:rowOff>
    </xdr:from>
    <xdr:to>
      <xdr:col>1</xdr:col>
      <xdr:colOff>1324328</xdr:colOff>
      <xdr:row>392</xdr:row>
      <xdr:rowOff>76200</xdr:rowOff>
    </xdr:to>
    <xdr:pic>
      <xdr:nvPicPr>
        <xdr:cNvPr id="16" name="Рисунок 15"/>
        <xdr:cNvPicPr>
          <a:picLocks noChangeAspect="1"/>
        </xdr:cNvPicPr>
      </xdr:nvPicPr>
      <xdr:blipFill rotWithShape="1"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129" t="19429" r="6950" b="15632"/>
        <a:stretch/>
      </xdr:blipFill>
      <xdr:spPr>
        <a:xfrm>
          <a:off x="301156" y="57316736"/>
          <a:ext cx="1228912" cy="541924"/>
        </a:xfrm>
        <a:prstGeom prst="rect">
          <a:avLst/>
        </a:prstGeom>
      </xdr:spPr>
    </xdr:pic>
    <xdr:clientData/>
  </xdr:twoCellAnchor>
  <xdr:twoCellAnchor>
    <xdr:from>
      <xdr:col>1</xdr:col>
      <xdr:colOff>249689</xdr:colOff>
      <xdr:row>336</xdr:row>
      <xdr:rowOff>61381</xdr:rowOff>
    </xdr:from>
    <xdr:to>
      <xdr:col>1</xdr:col>
      <xdr:colOff>1243602</xdr:colOff>
      <xdr:row>341</xdr:row>
      <xdr:rowOff>47625</xdr:rowOff>
    </xdr:to>
    <xdr:pic>
      <xdr:nvPicPr>
        <xdr:cNvPr id="19" name="Рисунок 18"/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9239" y="66403006"/>
          <a:ext cx="993913" cy="748244"/>
        </a:xfrm>
        <a:prstGeom prst="rect">
          <a:avLst/>
        </a:prstGeom>
      </xdr:spPr>
    </xdr:pic>
    <xdr:clientData/>
  </xdr:twoCellAnchor>
  <xdr:twoCellAnchor>
    <xdr:from>
      <xdr:col>1</xdr:col>
      <xdr:colOff>88458</xdr:colOff>
      <xdr:row>420</xdr:row>
      <xdr:rowOff>46385</xdr:rowOff>
    </xdr:from>
    <xdr:to>
      <xdr:col>1</xdr:col>
      <xdr:colOff>1322568</xdr:colOff>
      <xdr:row>424</xdr:row>
      <xdr:rowOff>25400</xdr:rowOff>
    </xdr:to>
    <xdr:pic>
      <xdr:nvPicPr>
        <xdr:cNvPr id="23" name="Рисунок 22"/>
        <xdr:cNvPicPr>
          <a:picLocks noChangeAspect="1"/>
        </xdr:cNvPicPr>
      </xdr:nvPicPr>
      <xdr:blipFill rotWithShape="1"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586" t="21738" r="6127" b="23240"/>
        <a:stretch/>
      </xdr:blipFill>
      <xdr:spPr>
        <a:xfrm>
          <a:off x="291658" y="85612635"/>
          <a:ext cx="1234110" cy="544165"/>
        </a:xfrm>
        <a:prstGeom prst="rect">
          <a:avLst/>
        </a:prstGeom>
      </xdr:spPr>
    </xdr:pic>
    <xdr:clientData/>
  </xdr:twoCellAnchor>
  <xdr:twoCellAnchor>
    <xdr:from>
      <xdr:col>1</xdr:col>
      <xdr:colOff>78243</xdr:colOff>
      <xdr:row>425</xdr:row>
      <xdr:rowOff>60960</xdr:rowOff>
    </xdr:from>
    <xdr:to>
      <xdr:col>1</xdr:col>
      <xdr:colOff>1337200</xdr:colOff>
      <xdr:row>429</xdr:row>
      <xdr:rowOff>38100</xdr:rowOff>
    </xdr:to>
    <xdr:pic>
      <xdr:nvPicPr>
        <xdr:cNvPr id="25" name="Рисунок 24"/>
        <xdr:cNvPicPr>
          <a:picLocks noChangeAspect="1"/>
        </xdr:cNvPicPr>
      </xdr:nvPicPr>
      <xdr:blipFill rotWithShape="1"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943" t="26206" r="15934" b="22576"/>
        <a:stretch/>
      </xdr:blipFill>
      <xdr:spPr>
        <a:xfrm>
          <a:off x="281443" y="86332060"/>
          <a:ext cx="1258957" cy="542290"/>
        </a:xfrm>
        <a:prstGeom prst="rect">
          <a:avLst/>
        </a:prstGeom>
      </xdr:spPr>
    </xdr:pic>
    <xdr:clientData/>
  </xdr:twoCellAnchor>
  <xdr:twoCellAnchor>
    <xdr:from>
      <xdr:col>1</xdr:col>
      <xdr:colOff>150745</xdr:colOff>
      <xdr:row>453</xdr:row>
      <xdr:rowOff>144781</xdr:rowOff>
    </xdr:from>
    <xdr:to>
      <xdr:col>1</xdr:col>
      <xdr:colOff>1336963</xdr:colOff>
      <xdr:row>457</xdr:row>
      <xdr:rowOff>198121</xdr:rowOff>
    </xdr:to>
    <xdr:pic>
      <xdr:nvPicPr>
        <xdr:cNvPr id="29" name="Рисунок 28"/>
        <xdr:cNvPicPr>
          <a:picLocks noChangeAspect="1"/>
        </xdr:cNvPicPr>
      </xdr:nvPicPr>
      <xdr:blipFill rotWithShape="1"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81" t="17797" r="22184" b="14952"/>
        <a:stretch/>
      </xdr:blipFill>
      <xdr:spPr>
        <a:xfrm>
          <a:off x="356485" y="69242941"/>
          <a:ext cx="1186218" cy="632460"/>
        </a:xfrm>
        <a:prstGeom prst="rect">
          <a:avLst/>
        </a:prstGeom>
      </xdr:spPr>
    </xdr:pic>
    <xdr:clientData/>
  </xdr:twoCellAnchor>
  <xdr:twoCellAnchor>
    <xdr:from>
      <xdr:col>1</xdr:col>
      <xdr:colOff>74544</xdr:colOff>
      <xdr:row>460</xdr:row>
      <xdr:rowOff>8282</xdr:rowOff>
    </xdr:from>
    <xdr:to>
      <xdr:col>1</xdr:col>
      <xdr:colOff>1295730</xdr:colOff>
      <xdr:row>463</xdr:row>
      <xdr:rowOff>31750</xdr:rowOff>
    </xdr:to>
    <xdr:pic>
      <xdr:nvPicPr>
        <xdr:cNvPr id="32" name="Рисунок 31"/>
        <xdr:cNvPicPr>
          <a:picLocks noChangeAspect="1"/>
        </xdr:cNvPicPr>
      </xdr:nvPicPr>
      <xdr:blipFill rotWithShape="1"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080" t="31519" r="14113" b="12236"/>
        <a:stretch/>
      </xdr:blipFill>
      <xdr:spPr>
        <a:xfrm>
          <a:off x="277744" y="92280132"/>
          <a:ext cx="1221186" cy="506068"/>
        </a:xfrm>
        <a:prstGeom prst="rect">
          <a:avLst/>
        </a:prstGeom>
      </xdr:spPr>
    </xdr:pic>
    <xdr:clientData/>
  </xdr:twoCellAnchor>
  <xdr:twoCellAnchor>
    <xdr:from>
      <xdr:col>1</xdr:col>
      <xdr:colOff>57150</xdr:colOff>
      <xdr:row>481</xdr:row>
      <xdr:rowOff>19051</xdr:rowOff>
    </xdr:from>
    <xdr:to>
      <xdr:col>1</xdr:col>
      <xdr:colOff>1273605</xdr:colOff>
      <xdr:row>484</xdr:row>
      <xdr:rowOff>60960</xdr:rowOff>
    </xdr:to>
    <xdr:pic>
      <xdr:nvPicPr>
        <xdr:cNvPr id="34" name="Рисунок 33"/>
        <xdr:cNvPicPr>
          <a:picLocks noChangeAspect="1"/>
        </xdr:cNvPicPr>
      </xdr:nvPicPr>
      <xdr:blipFill rotWithShape="1"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281" t="31214" r="4831"/>
        <a:stretch/>
      </xdr:blipFill>
      <xdr:spPr>
        <a:xfrm>
          <a:off x="262890" y="74054971"/>
          <a:ext cx="1216455" cy="537209"/>
        </a:xfrm>
        <a:prstGeom prst="rect">
          <a:avLst/>
        </a:prstGeom>
      </xdr:spPr>
    </xdr:pic>
    <xdr:clientData/>
  </xdr:twoCellAnchor>
  <xdr:twoCellAnchor>
    <xdr:from>
      <xdr:col>1</xdr:col>
      <xdr:colOff>177693</xdr:colOff>
      <xdr:row>534</xdr:row>
      <xdr:rowOff>51236</xdr:rowOff>
    </xdr:from>
    <xdr:to>
      <xdr:col>1</xdr:col>
      <xdr:colOff>1143369</xdr:colOff>
      <xdr:row>537</xdr:row>
      <xdr:rowOff>124808</xdr:rowOff>
    </xdr:to>
    <xdr:pic>
      <xdr:nvPicPr>
        <xdr:cNvPr id="61" name="Рисунок 60"/>
        <xdr:cNvPicPr>
          <a:picLocks noChangeAspect="1"/>
        </xdr:cNvPicPr>
      </xdr:nvPicPr>
      <xdr:blipFill rotWithShape="1"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958" t="25779" r="13068" b="11413"/>
        <a:stretch/>
      </xdr:blipFill>
      <xdr:spPr>
        <a:xfrm flipV="1">
          <a:off x="177693" y="49068857"/>
          <a:ext cx="965676" cy="585952"/>
        </a:xfrm>
        <a:prstGeom prst="rect">
          <a:avLst/>
        </a:prstGeom>
      </xdr:spPr>
    </xdr:pic>
    <xdr:clientData/>
  </xdr:twoCellAnchor>
  <xdr:twoCellAnchor>
    <xdr:from>
      <xdr:col>1</xdr:col>
      <xdr:colOff>190500</xdr:colOff>
      <xdr:row>529</xdr:row>
      <xdr:rowOff>164223</xdr:rowOff>
    </xdr:from>
    <xdr:to>
      <xdr:col>1</xdr:col>
      <xdr:colOff>1140045</xdr:colOff>
      <xdr:row>533</xdr:row>
      <xdr:rowOff>50760</xdr:rowOff>
    </xdr:to>
    <xdr:pic>
      <xdr:nvPicPr>
        <xdr:cNvPr id="62" name="Рисунок 61"/>
        <xdr:cNvPicPr>
          <a:picLocks noChangeAspect="1"/>
        </xdr:cNvPicPr>
      </xdr:nvPicPr>
      <xdr:blipFill rotWithShape="1"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958" t="25779" r="13068" b="11413"/>
        <a:stretch/>
      </xdr:blipFill>
      <xdr:spPr>
        <a:xfrm flipH="1" flipV="1">
          <a:off x="190500" y="48354154"/>
          <a:ext cx="949545" cy="569708"/>
        </a:xfrm>
        <a:prstGeom prst="rect">
          <a:avLst/>
        </a:prstGeom>
      </xdr:spPr>
    </xdr:pic>
    <xdr:clientData/>
  </xdr:twoCellAnchor>
  <xdr:twoCellAnchor>
    <xdr:from>
      <xdr:col>1</xdr:col>
      <xdr:colOff>116240</xdr:colOff>
      <xdr:row>558</xdr:row>
      <xdr:rowOff>32844</xdr:rowOff>
    </xdr:from>
    <xdr:to>
      <xdr:col>1</xdr:col>
      <xdr:colOff>1217827</xdr:colOff>
      <xdr:row>563</xdr:row>
      <xdr:rowOff>18627</xdr:rowOff>
    </xdr:to>
    <xdr:pic>
      <xdr:nvPicPr>
        <xdr:cNvPr id="65" name="Рисунок 64"/>
        <xdr:cNvPicPr>
          <a:picLocks noChangeAspect="1"/>
        </xdr:cNvPicPr>
      </xdr:nvPicPr>
      <xdr:blipFill rotWithShape="1"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8314"/>
        <a:stretch/>
      </xdr:blipFill>
      <xdr:spPr>
        <a:xfrm>
          <a:off x="116240" y="54299068"/>
          <a:ext cx="1101587" cy="767491"/>
        </a:xfrm>
        <a:prstGeom prst="rect">
          <a:avLst/>
        </a:prstGeom>
      </xdr:spPr>
    </xdr:pic>
    <xdr:clientData/>
  </xdr:twoCellAnchor>
  <xdr:twoCellAnchor>
    <xdr:from>
      <xdr:col>1</xdr:col>
      <xdr:colOff>109385</xdr:colOff>
      <xdr:row>563</xdr:row>
      <xdr:rowOff>131396</xdr:rowOff>
    </xdr:from>
    <xdr:to>
      <xdr:col>1</xdr:col>
      <xdr:colOff>1210972</xdr:colOff>
      <xdr:row>568</xdr:row>
      <xdr:rowOff>6350</xdr:rowOff>
    </xdr:to>
    <xdr:pic>
      <xdr:nvPicPr>
        <xdr:cNvPr id="67" name="Рисунок 66"/>
        <xdr:cNvPicPr>
          <a:picLocks noChangeAspect="1"/>
        </xdr:cNvPicPr>
      </xdr:nvPicPr>
      <xdr:blipFill rotWithShape="1"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8314"/>
        <a:stretch/>
      </xdr:blipFill>
      <xdr:spPr>
        <a:xfrm flipH="1">
          <a:off x="312585" y="109078346"/>
          <a:ext cx="1101587" cy="706804"/>
        </a:xfrm>
        <a:prstGeom prst="rect">
          <a:avLst/>
        </a:prstGeom>
      </xdr:spPr>
    </xdr:pic>
    <xdr:clientData/>
  </xdr:twoCellAnchor>
  <xdr:twoCellAnchor>
    <xdr:from>
      <xdr:col>1</xdr:col>
      <xdr:colOff>41672</xdr:colOff>
      <xdr:row>572</xdr:row>
      <xdr:rowOff>74030</xdr:rowOff>
    </xdr:from>
    <xdr:to>
      <xdr:col>1</xdr:col>
      <xdr:colOff>1278434</xdr:colOff>
      <xdr:row>576</xdr:row>
      <xdr:rowOff>125896</xdr:rowOff>
    </xdr:to>
    <xdr:pic>
      <xdr:nvPicPr>
        <xdr:cNvPr id="69" name="Рисунок 68"/>
        <xdr:cNvPicPr>
          <a:picLocks noChangeAspect="1"/>
        </xdr:cNvPicPr>
      </xdr:nvPicPr>
      <xdr:blipFill rotWithShape="1"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598" t="19571" r="14937" b="16349"/>
        <a:stretch/>
      </xdr:blipFill>
      <xdr:spPr>
        <a:xfrm>
          <a:off x="247081" y="63624830"/>
          <a:ext cx="1236762" cy="608457"/>
        </a:xfrm>
        <a:prstGeom prst="rect">
          <a:avLst/>
        </a:prstGeom>
      </xdr:spPr>
    </xdr:pic>
    <xdr:clientData/>
  </xdr:twoCellAnchor>
  <xdr:twoCellAnchor>
    <xdr:from>
      <xdr:col>1</xdr:col>
      <xdr:colOff>136265</xdr:colOff>
      <xdr:row>303</xdr:row>
      <xdr:rowOff>3</xdr:rowOff>
    </xdr:from>
    <xdr:to>
      <xdr:col>1</xdr:col>
      <xdr:colOff>1290264</xdr:colOff>
      <xdr:row>306</xdr:row>
      <xdr:rowOff>31750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9465" y="60420253"/>
          <a:ext cx="1153999" cy="488947"/>
        </a:xfrm>
        <a:prstGeom prst="rect">
          <a:avLst/>
        </a:prstGeom>
      </xdr:spPr>
    </xdr:pic>
    <xdr:clientData/>
  </xdr:twoCellAnchor>
  <xdr:twoCellAnchor editAs="oneCell">
    <xdr:from>
      <xdr:col>1</xdr:col>
      <xdr:colOff>51352</xdr:colOff>
      <xdr:row>234</xdr:row>
      <xdr:rowOff>73438</xdr:rowOff>
    </xdr:from>
    <xdr:to>
      <xdr:col>1</xdr:col>
      <xdr:colOff>1308347</xdr:colOff>
      <xdr:row>237</xdr:row>
      <xdr:rowOff>117751</xdr:rowOff>
    </xdr:to>
    <xdr:pic>
      <xdr:nvPicPr>
        <xdr:cNvPr id="48" name="Рисунок 47"/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552" y="47679388"/>
          <a:ext cx="1256995" cy="5586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37567</xdr:colOff>
      <xdr:row>289</xdr:row>
      <xdr:rowOff>11251</xdr:rowOff>
    </xdr:from>
    <xdr:to>
      <xdr:col>1</xdr:col>
      <xdr:colOff>1312527</xdr:colOff>
      <xdr:row>293</xdr:row>
      <xdr:rowOff>38100</xdr:rowOff>
    </xdr:to>
    <xdr:pic>
      <xdr:nvPicPr>
        <xdr:cNvPr id="42" name="Рисунок 41"/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0767" y="58082001"/>
          <a:ext cx="1274960" cy="585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115957</xdr:colOff>
      <xdr:row>283</xdr:row>
      <xdr:rowOff>132598</xdr:rowOff>
    </xdr:from>
    <xdr:to>
      <xdr:col>1</xdr:col>
      <xdr:colOff>1225826</xdr:colOff>
      <xdr:row>287</xdr:row>
      <xdr:rowOff>95250</xdr:rowOff>
    </xdr:to>
    <xdr:pic>
      <xdr:nvPicPr>
        <xdr:cNvPr id="46" name="Рисунок 45"/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9157" y="57365148"/>
          <a:ext cx="1109869" cy="521452"/>
        </a:xfrm>
        <a:prstGeom prst="rect">
          <a:avLst/>
        </a:prstGeom>
      </xdr:spPr>
    </xdr:pic>
    <xdr:clientData/>
  </xdr:twoCellAnchor>
  <xdr:twoCellAnchor editAs="oneCell">
    <xdr:from>
      <xdr:col>1</xdr:col>
      <xdr:colOff>106679</xdr:colOff>
      <xdr:row>270</xdr:row>
      <xdr:rowOff>139238</xdr:rowOff>
    </xdr:from>
    <xdr:to>
      <xdr:col>1</xdr:col>
      <xdr:colOff>1333500</xdr:colOff>
      <xdr:row>274</xdr:row>
      <xdr:rowOff>38142</xdr:rowOff>
    </xdr:to>
    <xdr:pic>
      <xdr:nvPicPr>
        <xdr:cNvPr id="52" name="Рисунок 51"/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2419" y="42186398"/>
          <a:ext cx="1226821" cy="5885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106680</xdr:colOff>
      <xdr:row>275</xdr:row>
      <xdr:rowOff>85059</xdr:rowOff>
    </xdr:from>
    <xdr:to>
      <xdr:col>1</xdr:col>
      <xdr:colOff>1363980</xdr:colOff>
      <xdr:row>278</xdr:row>
      <xdr:rowOff>162592</xdr:rowOff>
    </xdr:to>
    <xdr:pic>
      <xdr:nvPicPr>
        <xdr:cNvPr id="55" name="Рисунок 54"/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2420" y="42909459"/>
          <a:ext cx="1257300" cy="645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110068</xdr:colOff>
      <xdr:row>19</xdr:row>
      <xdr:rowOff>21169</xdr:rowOff>
    </xdr:from>
    <xdr:to>
      <xdr:col>1</xdr:col>
      <xdr:colOff>1269521</xdr:colOff>
      <xdr:row>22</xdr:row>
      <xdr:rowOff>0</xdr:rowOff>
    </xdr:to>
    <xdr:pic>
      <xdr:nvPicPr>
        <xdr:cNvPr id="58" name="Рисунок 57"/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0093" y="3888319"/>
          <a:ext cx="1159453" cy="5503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31749</xdr:colOff>
      <xdr:row>357</xdr:row>
      <xdr:rowOff>146462</xdr:rowOff>
    </xdr:from>
    <xdr:to>
      <xdr:col>1</xdr:col>
      <xdr:colOff>1304926</xdr:colOff>
      <xdr:row>359</xdr:row>
      <xdr:rowOff>180730</xdr:rowOff>
    </xdr:to>
    <xdr:pic>
      <xdr:nvPicPr>
        <xdr:cNvPr id="64" name="Рисунок 63"/>
        <xdr:cNvPicPr>
          <a:picLocks noChangeAspect="1" noChangeArrowheads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599" y="67583462"/>
          <a:ext cx="1273177" cy="5774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101600</xdr:colOff>
      <xdr:row>360</xdr:row>
      <xdr:rowOff>123099</xdr:rowOff>
    </xdr:from>
    <xdr:to>
      <xdr:col>1</xdr:col>
      <xdr:colOff>1079500</xdr:colOff>
      <xdr:row>362</xdr:row>
      <xdr:rowOff>262204</xdr:rowOff>
    </xdr:to>
    <xdr:pic>
      <xdr:nvPicPr>
        <xdr:cNvPr id="68" name="Рисунок 67"/>
        <xdr:cNvPicPr>
          <a:picLocks noChangeAspect="1" noChangeArrowheads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450" y="68417349"/>
          <a:ext cx="977900" cy="699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66004</xdr:colOff>
      <xdr:row>68</xdr:row>
      <xdr:rowOff>114300</xdr:rowOff>
    </xdr:from>
    <xdr:to>
      <xdr:col>1</xdr:col>
      <xdr:colOff>1312220</xdr:colOff>
      <xdr:row>71</xdr:row>
      <xdr:rowOff>60325</xdr:rowOff>
    </xdr:to>
    <xdr:pic>
      <xdr:nvPicPr>
        <xdr:cNvPr id="54" name="Рисунок 53"/>
        <xdr:cNvPicPr>
          <a:picLocks noChangeAspect="1" noChangeArrowheads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54" y="13722350"/>
          <a:ext cx="1246216" cy="565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158750</xdr:colOff>
      <xdr:row>141</xdr:row>
      <xdr:rowOff>146096</xdr:rowOff>
    </xdr:from>
    <xdr:to>
      <xdr:col>1</xdr:col>
      <xdr:colOff>1223010</xdr:colOff>
      <xdr:row>143</xdr:row>
      <xdr:rowOff>239609</xdr:rowOff>
    </xdr:to>
    <xdr:pic>
      <xdr:nvPicPr>
        <xdr:cNvPr id="60" name="Рисунок 59"/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28124196"/>
          <a:ext cx="1064260" cy="5888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astraform.ru/production/bath/vanna-iz-litevogo-mramora-monako.html" TargetMode="External"/><Relationship Id="rId18" Type="http://schemas.openxmlformats.org/officeDocument/2006/relationships/hyperlink" Target="https://www.astraform.ru/production/bath/bath_31.html" TargetMode="External"/><Relationship Id="rId26" Type="http://schemas.openxmlformats.org/officeDocument/2006/relationships/hyperlink" Target="https://www.astraform.ru/production/bath/vanna-akvarius-1.html" TargetMode="External"/><Relationship Id="rId3" Type="http://schemas.openxmlformats.org/officeDocument/2006/relationships/hyperlink" Target="https://www.astraform.ru/production/bath/bath_33.html" TargetMode="External"/><Relationship Id="rId21" Type="http://schemas.openxmlformats.org/officeDocument/2006/relationships/hyperlink" Target="https://www.astraform.ru/production/bath/bath_100.html" TargetMode="External"/><Relationship Id="rId34" Type="http://schemas.openxmlformats.org/officeDocument/2006/relationships/hyperlink" Target="https://www.astraform.ru/production/bath/vanna-antares-s-itegryrovannym-perelivom-1.html" TargetMode="External"/><Relationship Id="rId7" Type="http://schemas.openxmlformats.org/officeDocument/2006/relationships/hyperlink" Target="https://www.astraform.ru/production/bath/bath_97.html" TargetMode="External"/><Relationship Id="rId12" Type="http://schemas.openxmlformats.org/officeDocument/2006/relationships/hyperlink" Target="https://www.astraform.ru/production/bath/?nc_ctpl=2055&amp;msg_id=60" TargetMode="External"/><Relationship Id="rId17" Type="http://schemas.openxmlformats.org/officeDocument/2006/relationships/hyperlink" Target="https://www.astraform.ru/production/bath/bath_108.html" TargetMode="External"/><Relationship Id="rId25" Type="http://schemas.openxmlformats.org/officeDocument/2006/relationships/hyperlink" Target="https://www.astraform.ru/production/bath/bath_36.html" TargetMode="External"/><Relationship Id="rId33" Type="http://schemas.openxmlformats.org/officeDocument/2006/relationships/hyperlink" Target="https://www.astraform.ru/production/bath/?nc_ctpl=2055&amp;msg_id=208" TargetMode="External"/><Relationship Id="rId2" Type="http://schemas.openxmlformats.org/officeDocument/2006/relationships/hyperlink" Target="https://www.astraform.ru/production/bath/bath_110.html" TargetMode="External"/><Relationship Id="rId16" Type="http://schemas.openxmlformats.org/officeDocument/2006/relationships/hyperlink" Target="https://www.astraform.ru/production/bath/bath_126.html" TargetMode="External"/><Relationship Id="rId20" Type="http://schemas.openxmlformats.org/officeDocument/2006/relationships/hyperlink" Target="https://www.astraform.ru/production/bath/?nc_ctpl=2055&amp;msg_id=72" TargetMode="External"/><Relationship Id="rId29" Type="http://schemas.openxmlformats.org/officeDocument/2006/relationships/hyperlink" Target="https://www.astraform.ru/production/bath/vanna-isida-170x80.html" TargetMode="External"/><Relationship Id="rId1" Type="http://schemas.openxmlformats.org/officeDocument/2006/relationships/hyperlink" Target="https://www.astraform.ru/production/bath/bath_45.html" TargetMode="External"/><Relationship Id="rId6" Type="http://schemas.openxmlformats.org/officeDocument/2006/relationships/hyperlink" Target="https://www.astraform.ru/production/bath/bath_2.html" TargetMode="External"/><Relationship Id="rId11" Type="http://schemas.openxmlformats.org/officeDocument/2006/relationships/hyperlink" Target="https://www.astraform.ru/production/bath/?nc_ctpl=2055&amp;msg_id=81" TargetMode="External"/><Relationship Id="rId24" Type="http://schemas.openxmlformats.org/officeDocument/2006/relationships/hyperlink" Target="https://www.astraform.ru/production/bath/bath_116.html" TargetMode="External"/><Relationship Id="rId32" Type="http://schemas.openxmlformats.org/officeDocument/2006/relationships/hyperlink" Target="https://www.astraform.ru/production/bath/vanna-atriya-pristenochnaya-s-shelevim-perelivom-1.html" TargetMode="External"/><Relationship Id="rId5" Type="http://schemas.openxmlformats.org/officeDocument/2006/relationships/hyperlink" Target="https://www.astraform.ru/production/bath/bath_32.html" TargetMode="External"/><Relationship Id="rId15" Type="http://schemas.openxmlformats.org/officeDocument/2006/relationships/hyperlink" Target="https://www.astraform.ru/production/bath/bath_26.html" TargetMode="External"/><Relationship Id="rId23" Type="http://schemas.openxmlformats.org/officeDocument/2006/relationships/hyperlink" Target="https://www.astraform.ru/production/bath/?nc_ctpl=2055&amp;msg_id=99" TargetMode="External"/><Relationship Id="rId28" Type="http://schemas.openxmlformats.org/officeDocument/2006/relationships/hyperlink" Target="https://www.astraform.ru/production/bath/bath_28.html" TargetMode="External"/><Relationship Id="rId36" Type="http://schemas.openxmlformats.org/officeDocument/2006/relationships/drawing" Target="../drawings/drawing1.xml"/><Relationship Id="rId10" Type="http://schemas.openxmlformats.org/officeDocument/2006/relationships/hyperlink" Target="https://www.astraform.ru/production/bath/bath_119.html" TargetMode="External"/><Relationship Id="rId19" Type="http://schemas.openxmlformats.org/officeDocument/2006/relationships/hyperlink" Target="https://www.astraform.ru/production/bath/?nc_ctpl=2055&amp;msg_id=71" TargetMode="External"/><Relationship Id="rId31" Type="http://schemas.openxmlformats.org/officeDocument/2006/relationships/hyperlink" Target="https://www.astraform.ru/production/bath/vanna-akvarius-s-integr-per.html" TargetMode="External"/><Relationship Id="rId4" Type="http://schemas.openxmlformats.org/officeDocument/2006/relationships/hyperlink" Target="https://www.astraform.ru/production/bath/bath_105.html" TargetMode="External"/><Relationship Id="rId9" Type="http://schemas.openxmlformats.org/officeDocument/2006/relationships/hyperlink" Target="https://www.astraform.ru/production/bath/bath_30.html" TargetMode="External"/><Relationship Id="rId14" Type="http://schemas.openxmlformats.org/officeDocument/2006/relationships/hyperlink" Target="https://www.astraform.ru/production/bath/bath_17.html" TargetMode="External"/><Relationship Id="rId22" Type="http://schemas.openxmlformats.org/officeDocument/2006/relationships/hyperlink" Target="https://www.astraform.ru/production/bath/?nc_ctpl=2055&amp;msg_id=181" TargetMode="External"/><Relationship Id="rId27" Type="http://schemas.openxmlformats.org/officeDocument/2006/relationships/hyperlink" Target="http://www.astraform.ru/" TargetMode="External"/><Relationship Id="rId30" Type="http://schemas.openxmlformats.org/officeDocument/2006/relationships/hyperlink" Target="https://www.astraform.ru/production/bath/?nc_ctpl=2055&amp;msg_id=125" TargetMode="External"/><Relationship Id="rId35" Type="http://schemas.openxmlformats.org/officeDocument/2006/relationships/printerSettings" Target="../printerSettings/printerSettings1.bin"/><Relationship Id="rId8" Type="http://schemas.openxmlformats.org/officeDocument/2006/relationships/hyperlink" Target="https://www.astraform.ru/production/bath/bath_46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U634"/>
  <sheetViews>
    <sheetView showGridLines="0" tabSelected="1" view="pageLayout" zoomScale="120" zoomScaleNormal="130" zoomScaleSheetLayoutView="120" zoomScalePageLayoutView="120" workbookViewId="0">
      <selection activeCell="D4" sqref="D4:G4"/>
    </sheetView>
  </sheetViews>
  <sheetFormatPr defaultColWidth="9.109375" defaultRowHeight="10.8" x14ac:dyDescent="0.2"/>
  <cols>
    <col min="1" max="1" width="2.88671875" style="1" customWidth="1"/>
    <col min="2" max="2" width="19.88671875" style="2" customWidth="1"/>
    <col min="3" max="3" width="7.88671875" style="61" customWidth="1"/>
    <col min="4" max="4" width="59.88671875" style="54" customWidth="1"/>
    <col min="5" max="5" width="31.44140625" style="26" customWidth="1"/>
    <col min="6" max="7" width="6.33203125" style="26" customWidth="1"/>
    <col min="8" max="8" width="7.21875" style="26" customWidth="1"/>
    <col min="9" max="9" width="6.33203125" style="26" customWidth="1"/>
    <col min="10" max="10" width="16.88671875" style="1" customWidth="1"/>
    <col min="11" max="16384" width="9.109375" style="1"/>
  </cols>
  <sheetData>
    <row r="1" spans="2:47" ht="28.2" customHeight="1" x14ac:dyDescent="0.3">
      <c r="B1" s="176" t="s">
        <v>407</v>
      </c>
      <c r="C1" s="176"/>
      <c r="D1" s="176"/>
      <c r="E1" s="176"/>
      <c r="F1" s="176"/>
      <c r="G1" s="176"/>
      <c r="H1" s="176"/>
      <c r="I1" s="176"/>
    </row>
    <row r="2" spans="2:47" ht="9.6" customHeight="1" x14ac:dyDescent="0.2">
      <c r="B2" s="149"/>
      <c r="C2" s="149"/>
      <c r="D2" s="149"/>
      <c r="E2" s="149"/>
      <c r="F2" s="149"/>
      <c r="G2" s="149"/>
      <c r="H2" s="149"/>
      <c r="I2" s="149"/>
    </row>
    <row r="3" spans="2:47" ht="15" customHeight="1" x14ac:dyDescent="0.2">
      <c r="D3" s="182" t="s">
        <v>20</v>
      </c>
      <c r="E3" s="182"/>
      <c r="F3" s="182"/>
      <c r="G3" s="183"/>
      <c r="H3" s="91"/>
    </row>
    <row r="4" spans="2:47" ht="15.75" customHeight="1" x14ac:dyDescent="0.2">
      <c r="B4" s="177" t="s">
        <v>328</v>
      </c>
      <c r="C4" s="178"/>
      <c r="D4" s="182" t="s">
        <v>402</v>
      </c>
      <c r="E4" s="182"/>
      <c r="F4" s="182"/>
      <c r="G4" s="183"/>
      <c r="H4" s="91"/>
    </row>
    <row r="5" spans="2:47" ht="6.75" customHeight="1" x14ac:dyDescent="0.2">
      <c r="E5" s="49"/>
      <c r="F5" s="92"/>
      <c r="G5" s="93"/>
    </row>
    <row r="6" spans="2:47" ht="13.5" customHeight="1" x14ac:dyDescent="0.2">
      <c r="D6" s="184" t="s">
        <v>119</v>
      </c>
      <c r="E6" s="184"/>
      <c r="F6" s="184"/>
      <c r="G6" s="184"/>
      <c r="H6" s="184"/>
    </row>
    <row r="7" spans="2:47" ht="13.5" customHeight="1" x14ac:dyDescent="0.2">
      <c r="B7" s="179" t="s">
        <v>26</v>
      </c>
      <c r="C7" s="179"/>
      <c r="D7" s="185" t="s">
        <v>36</v>
      </c>
      <c r="E7" s="185"/>
      <c r="F7" s="185"/>
      <c r="G7" s="185"/>
      <c r="H7" s="185"/>
      <c r="I7" s="94"/>
    </row>
    <row r="8" spans="2:47" ht="13.2" customHeight="1" thickBot="1" x14ac:dyDescent="0.25">
      <c r="B8" s="180" t="s">
        <v>508</v>
      </c>
      <c r="C8" s="181"/>
      <c r="D8" s="55"/>
      <c r="E8" s="185" t="s">
        <v>28</v>
      </c>
      <c r="F8" s="185"/>
      <c r="G8" s="185"/>
      <c r="H8" s="185"/>
      <c r="I8" s="94"/>
    </row>
    <row r="9" spans="2:47" ht="37.799999999999997" customHeight="1" thickTop="1" thickBot="1" x14ac:dyDescent="0.25">
      <c r="B9" s="47" t="s">
        <v>323</v>
      </c>
      <c r="C9" s="43" t="s">
        <v>0</v>
      </c>
      <c r="D9" s="56" t="s">
        <v>324</v>
      </c>
      <c r="E9" s="3" t="s">
        <v>1</v>
      </c>
      <c r="F9" s="3" t="s">
        <v>2</v>
      </c>
      <c r="G9" s="3" t="s">
        <v>27</v>
      </c>
      <c r="H9" s="4" t="s">
        <v>15</v>
      </c>
      <c r="I9" s="4" t="s">
        <v>16</v>
      </c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</row>
    <row r="10" spans="2:47" ht="15.75" customHeight="1" thickTop="1" x14ac:dyDescent="0.2">
      <c r="B10" s="48" t="s">
        <v>35</v>
      </c>
      <c r="C10" s="62"/>
      <c r="D10" s="57"/>
      <c r="E10" s="7"/>
      <c r="F10" s="6"/>
      <c r="G10" s="8"/>
      <c r="H10" s="9"/>
      <c r="I10" s="10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</row>
    <row r="11" spans="2:47" s="12" customFormat="1" ht="10.5" customHeight="1" x14ac:dyDescent="0.2">
      <c r="B11" s="41" t="s">
        <v>35</v>
      </c>
      <c r="C11" s="63" t="s">
        <v>21</v>
      </c>
      <c r="D11" s="50" t="s">
        <v>3</v>
      </c>
      <c r="E11" s="85" t="s">
        <v>67</v>
      </c>
      <c r="F11" s="95">
        <v>145900</v>
      </c>
      <c r="G11" s="96"/>
      <c r="H11" s="97">
        <f>F11-(F11*H3/100)</f>
        <v>145900</v>
      </c>
      <c r="I11" s="98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</row>
    <row r="12" spans="2:47" s="12" customFormat="1" ht="14.25" customHeight="1" x14ac:dyDescent="0.2">
      <c r="B12" s="41" t="s">
        <v>35</v>
      </c>
      <c r="C12" s="64"/>
      <c r="D12" s="58" t="s">
        <v>7</v>
      </c>
      <c r="E12" s="86"/>
      <c r="F12" s="99"/>
      <c r="G12" s="100"/>
      <c r="H12" s="101"/>
      <c r="I12" s="102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</row>
    <row r="13" spans="2:47" s="12" customFormat="1" ht="11.25" customHeight="1" x14ac:dyDescent="0.2">
      <c r="B13" s="41" t="s">
        <v>35</v>
      </c>
      <c r="C13" s="65" t="s">
        <v>5</v>
      </c>
      <c r="D13" s="18" t="s">
        <v>96</v>
      </c>
      <c r="E13" s="85" t="s">
        <v>67</v>
      </c>
      <c r="F13" s="103">
        <v>75900</v>
      </c>
      <c r="G13" s="104"/>
      <c r="H13" s="105">
        <f>F13-(F13*H3/100)</f>
        <v>75900</v>
      </c>
      <c r="I13" s="98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</row>
    <row r="14" spans="2:47" s="12" customFormat="1" ht="12" customHeight="1" x14ac:dyDescent="0.2">
      <c r="B14" s="41" t="s">
        <v>35</v>
      </c>
      <c r="C14" s="65" t="s">
        <v>322</v>
      </c>
      <c r="D14" s="18" t="s">
        <v>8</v>
      </c>
      <c r="E14" s="85"/>
      <c r="F14" s="103">
        <v>2000</v>
      </c>
      <c r="G14" s="104"/>
      <c r="H14" s="106"/>
      <c r="I14" s="98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</row>
    <row r="15" spans="2:47" s="12" customFormat="1" ht="12" customHeight="1" x14ac:dyDescent="0.2">
      <c r="B15" s="41" t="s">
        <v>35</v>
      </c>
      <c r="C15" s="65" t="s">
        <v>381</v>
      </c>
      <c r="D15" s="37" t="s">
        <v>380</v>
      </c>
      <c r="E15" s="85" t="s">
        <v>94</v>
      </c>
      <c r="F15" s="103">
        <v>3300</v>
      </c>
      <c r="G15" s="104"/>
      <c r="H15" s="106"/>
      <c r="I15" s="98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</row>
    <row r="16" spans="2:47" s="12" customFormat="1" ht="12" customHeight="1" x14ac:dyDescent="0.2">
      <c r="B16" s="41" t="s">
        <v>35</v>
      </c>
      <c r="C16" s="65" t="s">
        <v>383</v>
      </c>
      <c r="D16" s="37" t="s">
        <v>382</v>
      </c>
      <c r="E16" s="85" t="s">
        <v>386</v>
      </c>
      <c r="F16" s="103">
        <v>7700</v>
      </c>
      <c r="G16" s="104"/>
      <c r="H16" s="106"/>
      <c r="I16" s="98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</row>
    <row r="17" spans="2:47" s="12" customFormat="1" ht="15" customHeight="1" x14ac:dyDescent="0.2">
      <c r="B17" s="41" t="s">
        <v>35</v>
      </c>
      <c r="C17" s="65" t="s">
        <v>126</v>
      </c>
      <c r="D17" s="32" t="s">
        <v>41</v>
      </c>
      <c r="E17" s="40" t="s">
        <v>94</v>
      </c>
      <c r="F17" s="107">
        <v>3300</v>
      </c>
      <c r="G17" s="108"/>
      <c r="H17" s="109"/>
      <c r="I17" s="110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</row>
    <row r="18" spans="2:47" s="12" customFormat="1" ht="34.200000000000003" customHeight="1" x14ac:dyDescent="0.2">
      <c r="B18" s="170" t="s">
        <v>417</v>
      </c>
      <c r="C18" s="159" t="s">
        <v>411</v>
      </c>
      <c r="D18" s="150"/>
      <c r="E18" s="151"/>
      <c r="F18" s="152"/>
      <c r="G18" s="153"/>
      <c r="H18" s="154"/>
      <c r="I18" s="155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</row>
    <row r="19" spans="2:47" s="12" customFormat="1" ht="15" customHeight="1" x14ac:dyDescent="0.2">
      <c r="B19" s="41" t="s">
        <v>417</v>
      </c>
      <c r="C19" s="65" t="s">
        <v>435</v>
      </c>
      <c r="D19" s="18" t="s">
        <v>419</v>
      </c>
      <c r="E19" s="85" t="s">
        <v>67</v>
      </c>
      <c r="F19" s="103">
        <v>145000</v>
      </c>
      <c r="G19" s="104"/>
      <c r="H19" s="105">
        <f>F19-(F19*H3/100)</f>
        <v>145000</v>
      </c>
      <c r="I19" s="98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11"/>
    </row>
    <row r="20" spans="2:47" s="12" customFormat="1" ht="15" customHeight="1" x14ac:dyDescent="0.2">
      <c r="B20" s="41" t="s">
        <v>417</v>
      </c>
      <c r="C20" s="66" t="s">
        <v>436</v>
      </c>
      <c r="D20" s="51" t="s">
        <v>420</v>
      </c>
      <c r="E20" s="27" t="s">
        <v>10</v>
      </c>
      <c r="F20" s="111">
        <v>188500</v>
      </c>
      <c r="G20" s="112"/>
      <c r="H20" s="113">
        <f>F20-(F20*H3/100)</f>
        <v>188500</v>
      </c>
      <c r="I20" s="114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</row>
    <row r="21" spans="2:47" s="12" customFormat="1" ht="15" customHeight="1" x14ac:dyDescent="0.2">
      <c r="B21" s="41" t="s">
        <v>417</v>
      </c>
      <c r="C21" s="67"/>
      <c r="D21" s="52"/>
      <c r="E21" s="31" t="s">
        <v>259</v>
      </c>
      <c r="F21" s="115"/>
      <c r="G21" s="116"/>
      <c r="H21" s="117"/>
      <c r="I21" s="118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/>
    </row>
    <row r="22" spans="2:47" s="12" customFormat="1" ht="15" customHeight="1" x14ac:dyDescent="0.2">
      <c r="B22" s="41" t="s">
        <v>417</v>
      </c>
      <c r="C22" s="67"/>
      <c r="D22" s="52"/>
      <c r="E22" s="31" t="s">
        <v>260</v>
      </c>
      <c r="F22" s="115"/>
      <c r="G22" s="116"/>
      <c r="H22" s="117"/>
      <c r="I22" s="118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</row>
    <row r="23" spans="2:47" s="12" customFormat="1" ht="15" customHeight="1" x14ac:dyDescent="0.2">
      <c r="B23" s="41" t="s">
        <v>417</v>
      </c>
      <c r="C23" s="65" t="s">
        <v>418</v>
      </c>
      <c r="D23" s="18" t="s">
        <v>421</v>
      </c>
      <c r="E23" s="85" t="s">
        <v>68</v>
      </c>
      <c r="F23" s="103">
        <v>188500</v>
      </c>
      <c r="G23" s="104"/>
      <c r="H23" s="105">
        <f>F23-(F23*H3/100)</f>
        <v>188500</v>
      </c>
      <c r="I23" s="98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</row>
    <row r="24" spans="2:47" s="12" customFormat="1" ht="15" customHeight="1" x14ac:dyDescent="0.2">
      <c r="B24" s="41" t="s">
        <v>417</v>
      </c>
      <c r="C24" s="78" t="s">
        <v>424</v>
      </c>
      <c r="D24" s="129" t="s">
        <v>422</v>
      </c>
      <c r="E24" s="130" t="s">
        <v>348</v>
      </c>
      <c r="F24" s="131">
        <v>245100</v>
      </c>
      <c r="G24" s="132"/>
      <c r="H24" s="133">
        <f>F24-(F24*H3/100)</f>
        <v>245100</v>
      </c>
      <c r="I24" s="134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</row>
    <row r="25" spans="2:47" s="12" customFormat="1" ht="15" customHeight="1" x14ac:dyDescent="0.2">
      <c r="B25" s="41" t="s">
        <v>417</v>
      </c>
      <c r="C25" s="78"/>
      <c r="D25" s="129"/>
      <c r="E25" s="130" t="s">
        <v>347</v>
      </c>
      <c r="F25" s="131"/>
      <c r="G25" s="132"/>
      <c r="H25" s="133"/>
      <c r="I25" s="134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</row>
    <row r="26" spans="2:47" s="12" customFormat="1" ht="15" customHeight="1" x14ac:dyDescent="0.2">
      <c r="B26" s="41" t="s">
        <v>417</v>
      </c>
      <c r="C26" s="78"/>
      <c r="D26" s="129"/>
      <c r="E26" s="130" t="s">
        <v>349</v>
      </c>
      <c r="F26" s="131"/>
      <c r="G26" s="132"/>
      <c r="H26" s="133"/>
      <c r="I26" s="134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</row>
    <row r="27" spans="2:47" s="12" customFormat="1" ht="15" customHeight="1" x14ac:dyDescent="0.2">
      <c r="B27" s="41" t="s">
        <v>417</v>
      </c>
      <c r="C27" s="68"/>
      <c r="D27" s="58" t="s">
        <v>7</v>
      </c>
      <c r="E27" s="87"/>
      <c r="F27" s="119"/>
      <c r="G27" s="120"/>
      <c r="H27" s="121"/>
      <c r="I27" s="122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</row>
    <row r="28" spans="2:47" s="12" customFormat="1" ht="19.8" customHeight="1" x14ac:dyDescent="0.2">
      <c r="B28" s="41" t="s">
        <v>417</v>
      </c>
      <c r="C28" s="65" t="s">
        <v>369</v>
      </c>
      <c r="D28" s="37" t="s">
        <v>368</v>
      </c>
      <c r="E28" s="85" t="s">
        <v>371</v>
      </c>
      <c r="F28" s="103">
        <v>4100</v>
      </c>
      <c r="G28" s="104"/>
      <c r="H28" s="106"/>
      <c r="I28" s="98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</row>
    <row r="29" spans="2:47" s="12" customFormat="1" ht="21" customHeight="1" x14ac:dyDescent="0.2">
      <c r="B29" s="41" t="s">
        <v>417</v>
      </c>
      <c r="C29" s="65" t="s">
        <v>373</v>
      </c>
      <c r="D29" s="37" t="s">
        <v>370</v>
      </c>
      <c r="E29" s="85" t="s">
        <v>372</v>
      </c>
      <c r="F29" s="103">
        <v>4100</v>
      </c>
      <c r="G29" s="104"/>
      <c r="H29" s="106"/>
      <c r="I29" s="98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</row>
    <row r="30" spans="2:47" s="12" customFormat="1" ht="22.2" customHeight="1" x14ac:dyDescent="0.2">
      <c r="B30" s="41" t="s">
        <v>417</v>
      </c>
      <c r="C30" s="65" t="s">
        <v>361</v>
      </c>
      <c r="D30" s="37" t="s">
        <v>366</v>
      </c>
      <c r="E30" s="85" t="s">
        <v>122</v>
      </c>
      <c r="F30" s="103">
        <v>1900</v>
      </c>
      <c r="G30" s="104"/>
      <c r="H30" s="106"/>
      <c r="I30" s="98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</row>
    <row r="31" spans="2:47" s="12" customFormat="1" ht="20.399999999999999" customHeight="1" x14ac:dyDescent="0.2">
      <c r="B31" s="41" t="s">
        <v>417</v>
      </c>
      <c r="C31" s="65" t="s">
        <v>364</v>
      </c>
      <c r="D31" s="37" t="s">
        <v>367</v>
      </c>
      <c r="E31" s="85" t="s">
        <v>363</v>
      </c>
      <c r="F31" s="103">
        <v>2500</v>
      </c>
      <c r="G31" s="104"/>
      <c r="H31" s="106"/>
      <c r="I31" s="98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</row>
    <row r="32" spans="2:47" s="12" customFormat="1" ht="15" customHeight="1" x14ac:dyDescent="0.2">
      <c r="B32" s="41" t="s">
        <v>417</v>
      </c>
      <c r="C32" s="65" t="s">
        <v>374</v>
      </c>
      <c r="D32" s="37" t="s">
        <v>375</v>
      </c>
      <c r="E32" s="85"/>
      <c r="F32" s="103">
        <v>400</v>
      </c>
      <c r="G32" s="104"/>
      <c r="H32" s="106"/>
      <c r="I32" s="98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</row>
    <row r="33" spans="2:47" s="12" customFormat="1" ht="17.25" customHeight="1" x14ac:dyDescent="0.2">
      <c r="B33" s="166" t="s">
        <v>34</v>
      </c>
      <c r="C33" s="13"/>
      <c r="D33" s="14" t="s">
        <v>17</v>
      </c>
      <c r="E33" s="15"/>
      <c r="F33" s="16"/>
      <c r="G33" s="34"/>
      <c r="H33" s="17"/>
      <c r="I33" s="35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11"/>
      <c r="AT33" s="11"/>
      <c r="AU33" s="11"/>
    </row>
    <row r="34" spans="2:47" s="12" customFormat="1" ht="12.75" customHeight="1" x14ac:dyDescent="0.2">
      <c r="B34" s="41" t="s">
        <v>34</v>
      </c>
      <c r="C34" s="65" t="s">
        <v>437</v>
      </c>
      <c r="D34" s="18" t="s">
        <v>438</v>
      </c>
      <c r="E34" s="85" t="s">
        <v>67</v>
      </c>
      <c r="F34" s="103">
        <v>132900</v>
      </c>
      <c r="G34" s="104"/>
      <c r="H34" s="105">
        <f>F34-(F34*H3/100)</f>
        <v>132900</v>
      </c>
      <c r="I34" s="98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</row>
    <row r="35" spans="2:47" s="12" customFormat="1" ht="10.5" customHeight="1" x14ac:dyDescent="0.2">
      <c r="B35" s="41" t="s">
        <v>34</v>
      </c>
      <c r="C35" s="66" t="s">
        <v>439</v>
      </c>
      <c r="D35" s="51" t="s">
        <v>9</v>
      </c>
      <c r="E35" s="27" t="s">
        <v>10</v>
      </c>
      <c r="F35" s="111">
        <v>172800</v>
      </c>
      <c r="G35" s="112"/>
      <c r="H35" s="113">
        <f>F35-(F35*H3/100)</f>
        <v>172800</v>
      </c>
      <c r="I35" s="114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1"/>
    </row>
    <row r="36" spans="2:47" s="12" customFormat="1" ht="12.75" customHeight="1" x14ac:dyDescent="0.2">
      <c r="B36" s="41" t="s">
        <v>34</v>
      </c>
      <c r="C36" s="67"/>
      <c r="D36" s="52"/>
      <c r="E36" s="31" t="s">
        <v>259</v>
      </c>
      <c r="F36" s="115"/>
      <c r="G36" s="116"/>
      <c r="H36" s="117"/>
      <c r="I36" s="118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11"/>
    </row>
    <row r="37" spans="2:47" s="12" customFormat="1" ht="12.75" customHeight="1" x14ac:dyDescent="0.2">
      <c r="B37" s="41" t="s">
        <v>34</v>
      </c>
      <c r="C37" s="67"/>
      <c r="D37" s="52"/>
      <c r="E37" s="31" t="s">
        <v>260</v>
      </c>
      <c r="F37" s="115"/>
      <c r="G37" s="116"/>
      <c r="H37" s="117"/>
      <c r="I37" s="118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</row>
    <row r="38" spans="2:47" s="12" customFormat="1" x14ac:dyDescent="0.2">
      <c r="B38" s="41" t="s">
        <v>34</v>
      </c>
      <c r="C38" s="65" t="s">
        <v>440</v>
      </c>
      <c r="D38" s="18" t="s">
        <v>11</v>
      </c>
      <c r="E38" s="85" t="s">
        <v>68</v>
      </c>
      <c r="F38" s="103">
        <v>172800</v>
      </c>
      <c r="G38" s="104"/>
      <c r="H38" s="105">
        <f>F38-(F38*H3/100)</f>
        <v>172800</v>
      </c>
      <c r="I38" s="98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</row>
    <row r="39" spans="2:47" s="12" customFormat="1" x14ac:dyDescent="0.2">
      <c r="B39" s="41" t="s">
        <v>34</v>
      </c>
      <c r="C39" s="78" t="s">
        <v>441</v>
      </c>
      <c r="D39" s="129" t="s">
        <v>346</v>
      </c>
      <c r="E39" s="130" t="s">
        <v>348</v>
      </c>
      <c r="F39" s="131">
        <v>224700</v>
      </c>
      <c r="G39" s="132"/>
      <c r="H39" s="133">
        <f>F39-(F39*H3/100)</f>
        <v>224700</v>
      </c>
      <c r="I39" s="134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  <c r="AP39" s="11"/>
      <c r="AQ39" s="11"/>
      <c r="AR39" s="11"/>
      <c r="AS39" s="11"/>
      <c r="AT39" s="11"/>
      <c r="AU39" s="11"/>
    </row>
    <row r="40" spans="2:47" s="12" customFormat="1" x14ac:dyDescent="0.2">
      <c r="B40" s="41" t="s">
        <v>34</v>
      </c>
      <c r="C40" s="78"/>
      <c r="D40" s="129"/>
      <c r="E40" s="130" t="s">
        <v>347</v>
      </c>
      <c r="F40" s="131"/>
      <c r="G40" s="132"/>
      <c r="H40" s="133"/>
      <c r="I40" s="134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  <c r="AP40" s="11"/>
      <c r="AQ40" s="11"/>
      <c r="AR40" s="11"/>
      <c r="AS40" s="11"/>
      <c r="AT40" s="11"/>
      <c r="AU40" s="11"/>
    </row>
    <row r="41" spans="2:47" s="12" customFormat="1" x14ac:dyDescent="0.2">
      <c r="B41" s="41" t="s">
        <v>34</v>
      </c>
      <c r="C41" s="78"/>
      <c r="D41" s="129"/>
      <c r="E41" s="130" t="s">
        <v>349</v>
      </c>
      <c r="F41" s="131"/>
      <c r="G41" s="132"/>
      <c r="H41" s="133"/>
      <c r="I41" s="134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1"/>
      <c r="AL41" s="11"/>
      <c r="AM41" s="11"/>
      <c r="AN41" s="11"/>
      <c r="AO41" s="11"/>
      <c r="AP41" s="11"/>
      <c r="AQ41" s="11"/>
      <c r="AR41" s="11"/>
      <c r="AS41" s="11"/>
      <c r="AT41" s="11"/>
      <c r="AU41" s="11"/>
    </row>
    <row r="42" spans="2:47" s="12" customFormat="1" ht="14.25" customHeight="1" x14ac:dyDescent="0.2">
      <c r="B42" s="41" t="s">
        <v>34</v>
      </c>
      <c r="C42" s="68"/>
      <c r="D42" s="58" t="s">
        <v>7</v>
      </c>
      <c r="E42" s="87"/>
      <c r="F42" s="119"/>
      <c r="G42" s="120"/>
      <c r="H42" s="121"/>
      <c r="I42" s="122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</row>
    <row r="43" spans="2:47" s="12" customFormat="1" ht="16.5" customHeight="1" x14ac:dyDescent="0.2">
      <c r="B43" s="41" t="s">
        <v>34</v>
      </c>
      <c r="C43" s="65" t="s">
        <v>320</v>
      </c>
      <c r="D43" s="37" t="s">
        <v>321</v>
      </c>
      <c r="E43" s="85" t="s">
        <v>94</v>
      </c>
      <c r="F43" s="103">
        <v>3300</v>
      </c>
      <c r="G43" s="104"/>
      <c r="H43" s="106"/>
      <c r="I43" s="98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</row>
    <row r="44" spans="2:47" s="12" customFormat="1" ht="16.5" customHeight="1" x14ac:dyDescent="0.2">
      <c r="B44" s="41" t="s">
        <v>34</v>
      </c>
      <c r="C44" s="65" t="s">
        <v>381</v>
      </c>
      <c r="D44" s="37" t="s">
        <v>380</v>
      </c>
      <c r="E44" s="85" t="s">
        <v>94</v>
      </c>
      <c r="F44" s="103">
        <v>3300</v>
      </c>
      <c r="G44" s="104"/>
      <c r="H44" s="106"/>
      <c r="I44" s="98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1"/>
      <c r="AL44" s="11"/>
      <c r="AM44" s="11"/>
      <c r="AN44" s="11"/>
      <c r="AO44" s="11"/>
      <c r="AP44" s="11"/>
      <c r="AQ44" s="11"/>
      <c r="AR44" s="11"/>
      <c r="AS44" s="11"/>
      <c r="AT44" s="11"/>
      <c r="AU44" s="11"/>
    </row>
    <row r="45" spans="2:47" s="12" customFormat="1" ht="21" customHeight="1" x14ac:dyDescent="0.2">
      <c r="B45" s="41" t="s">
        <v>34</v>
      </c>
      <c r="C45" s="65" t="s">
        <v>383</v>
      </c>
      <c r="D45" s="37" t="s">
        <v>382</v>
      </c>
      <c r="E45" s="85" t="s">
        <v>386</v>
      </c>
      <c r="F45" s="103">
        <v>7700</v>
      </c>
      <c r="G45" s="104"/>
      <c r="H45" s="106"/>
      <c r="I45" s="98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1"/>
      <c r="AT45" s="11"/>
      <c r="AU45" s="11"/>
    </row>
    <row r="46" spans="2:47" s="12" customFormat="1" ht="19.8" customHeight="1" x14ac:dyDescent="0.2">
      <c r="B46" s="41" t="s">
        <v>34</v>
      </c>
      <c r="C46" s="65" t="s">
        <v>385</v>
      </c>
      <c r="D46" s="37" t="s">
        <v>384</v>
      </c>
      <c r="E46" s="85" t="s">
        <v>387</v>
      </c>
      <c r="F46" s="103">
        <v>7700</v>
      </c>
      <c r="G46" s="104"/>
      <c r="H46" s="106"/>
      <c r="I46" s="98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11"/>
    </row>
    <row r="47" spans="2:47" s="12" customFormat="1" ht="19.8" customHeight="1" x14ac:dyDescent="0.2">
      <c r="B47" s="41" t="s">
        <v>34</v>
      </c>
      <c r="C47" s="65" t="s">
        <v>369</v>
      </c>
      <c r="D47" s="37" t="s">
        <v>368</v>
      </c>
      <c r="E47" s="85" t="s">
        <v>371</v>
      </c>
      <c r="F47" s="103">
        <v>4100</v>
      </c>
      <c r="G47" s="104"/>
      <c r="H47" s="106"/>
      <c r="I47" s="98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11"/>
      <c r="AU47" s="11"/>
    </row>
    <row r="48" spans="2:47" s="12" customFormat="1" ht="21" customHeight="1" x14ac:dyDescent="0.2">
      <c r="B48" s="41" t="s">
        <v>34</v>
      </c>
      <c r="C48" s="65" t="s">
        <v>373</v>
      </c>
      <c r="D48" s="37" t="s">
        <v>370</v>
      </c>
      <c r="E48" s="85" t="s">
        <v>372</v>
      </c>
      <c r="F48" s="103">
        <v>4100</v>
      </c>
      <c r="G48" s="104"/>
      <c r="H48" s="106"/>
      <c r="I48" s="98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11"/>
      <c r="AM48" s="11"/>
      <c r="AN48" s="11"/>
      <c r="AO48" s="11"/>
      <c r="AP48" s="11"/>
      <c r="AQ48" s="11"/>
      <c r="AR48" s="11"/>
      <c r="AS48" s="11"/>
      <c r="AT48" s="11"/>
      <c r="AU48" s="11"/>
    </row>
    <row r="49" spans="2:47" s="12" customFormat="1" ht="24" customHeight="1" x14ac:dyDescent="0.2">
      <c r="B49" s="41" t="s">
        <v>34</v>
      </c>
      <c r="C49" s="65" t="s">
        <v>361</v>
      </c>
      <c r="D49" s="37" t="s">
        <v>362</v>
      </c>
      <c r="E49" s="85" t="s">
        <v>122</v>
      </c>
      <c r="F49" s="103">
        <v>1900</v>
      </c>
      <c r="G49" s="104"/>
      <c r="H49" s="106"/>
      <c r="I49" s="98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11"/>
      <c r="AM49" s="11"/>
      <c r="AN49" s="11"/>
      <c r="AO49" s="11"/>
      <c r="AP49" s="11"/>
      <c r="AQ49" s="11"/>
      <c r="AR49" s="11"/>
      <c r="AS49" s="11"/>
      <c r="AT49" s="11"/>
      <c r="AU49" s="11"/>
    </row>
    <row r="50" spans="2:47" s="12" customFormat="1" ht="24" customHeight="1" x14ac:dyDescent="0.2">
      <c r="B50" s="41" t="s">
        <v>34</v>
      </c>
      <c r="C50" s="65" t="s">
        <v>364</v>
      </c>
      <c r="D50" s="37" t="s">
        <v>365</v>
      </c>
      <c r="E50" s="85" t="s">
        <v>363</v>
      </c>
      <c r="F50" s="103">
        <v>2500</v>
      </c>
      <c r="G50" s="104"/>
      <c r="H50" s="106"/>
      <c r="I50" s="98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</row>
    <row r="51" spans="2:47" s="12" customFormat="1" ht="13.2" customHeight="1" x14ac:dyDescent="0.2">
      <c r="B51" s="41" t="s">
        <v>34</v>
      </c>
      <c r="C51" s="65" t="s">
        <v>374</v>
      </c>
      <c r="D51" s="37" t="s">
        <v>375</v>
      </c>
      <c r="E51" s="85"/>
      <c r="F51" s="103">
        <v>400</v>
      </c>
      <c r="G51" s="104"/>
      <c r="H51" s="106"/>
      <c r="I51" s="98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</row>
    <row r="52" spans="2:47" s="12" customFormat="1" ht="11.25" customHeight="1" x14ac:dyDescent="0.2">
      <c r="B52" s="41" t="s">
        <v>34</v>
      </c>
      <c r="C52" s="69" t="s">
        <v>310</v>
      </c>
      <c r="D52" s="18" t="s">
        <v>39</v>
      </c>
      <c r="E52" s="85" t="s">
        <v>95</v>
      </c>
      <c r="F52" s="103">
        <v>12000</v>
      </c>
      <c r="G52" s="104"/>
      <c r="H52" s="106"/>
      <c r="I52" s="98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11"/>
      <c r="AL52" s="11"/>
      <c r="AM52" s="11"/>
      <c r="AN52" s="11"/>
      <c r="AO52" s="11"/>
      <c r="AP52" s="11"/>
      <c r="AQ52" s="11"/>
      <c r="AR52" s="11"/>
      <c r="AS52" s="11"/>
      <c r="AT52" s="11"/>
      <c r="AU52" s="11"/>
    </row>
    <row r="53" spans="2:47" s="12" customFormat="1" ht="11.25" customHeight="1" x14ac:dyDescent="0.2">
      <c r="B53" s="41" t="s">
        <v>34</v>
      </c>
      <c r="C53" s="69" t="s">
        <v>311</v>
      </c>
      <c r="D53" s="18" t="s">
        <v>40</v>
      </c>
      <c r="E53" s="85" t="s">
        <v>95</v>
      </c>
      <c r="F53" s="103">
        <v>10300</v>
      </c>
      <c r="G53" s="104"/>
      <c r="H53" s="106"/>
      <c r="I53" s="98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  <c r="AK53" s="11"/>
      <c r="AL53" s="11"/>
      <c r="AM53" s="11"/>
      <c r="AN53" s="11"/>
      <c r="AO53" s="11"/>
      <c r="AP53" s="11"/>
      <c r="AQ53" s="11"/>
      <c r="AR53" s="11"/>
      <c r="AS53" s="11"/>
      <c r="AT53" s="11"/>
      <c r="AU53" s="11"/>
    </row>
    <row r="54" spans="2:47" s="12" customFormat="1" ht="17.25" customHeight="1" x14ac:dyDescent="0.2">
      <c r="B54" s="28" t="s">
        <v>33</v>
      </c>
      <c r="C54" s="13"/>
      <c r="D54" s="14" t="s">
        <v>18</v>
      </c>
      <c r="E54" s="15"/>
      <c r="F54" s="16"/>
      <c r="G54" s="34"/>
      <c r="H54" s="17"/>
      <c r="I54" s="35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/>
      <c r="AK54" s="11"/>
      <c r="AL54" s="11"/>
      <c r="AM54" s="11"/>
      <c r="AN54" s="11"/>
      <c r="AO54" s="11"/>
      <c r="AP54" s="11"/>
      <c r="AQ54" s="11"/>
      <c r="AR54" s="11"/>
      <c r="AS54" s="11"/>
      <c r="AT54" s="11"/>
      <c r="AU54" s="11"/>
    </row>
    <row r="55" spans="2:47" s="12" customFormat="1" ht="12" customHeight="1" x14ac:dyDescent="0.2">
      <c r="B55" s="42" t="s">
        <v>325</v>
      </c>
      <c r="C55" s="65" t="s">
        <v>12</v>
      </c>
      <c r="D55" s="18" t="s">
        <v>22</v>
      </c>
      <c r="E55" s="85" t="s">
        <v>67</v>
      </c>
      <c r="F55" s="103">
        <v>102800</v>
      </c>
      <c r="G55" s="104">
        <v>93100</v>
      </c>
      <c r="H55" s="105">
        <f>F55-(F55*H3/100)</f>
        <v>102800</v>
      </c>
      <c r="I55" s="98">
        <f>G55-(G55*H3/100)</f>
        <v>93100</v>
      </c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1"/>
      <c r="AL55" s="11"/>
      <c r="AM55" s="11"/>
      <c r="AN55" s="11"/>
      <c r="AO55" s="11"/>
      <c r="AP55" s="11"/>
      <c r="AQ55" s="11"/>
      <c r="AR55" s="11"/>
      <c r="AS55" s="11"/>
      <c r="AT55" s="11"/>
      <c r="AU55" s="11"/>
    </row>
    <row r="56" spans="2:47" s="12" customFormat="1" ht="12" customHeight="1" x14ac:dyDescent="0.2">
      <c r="B56" s="41" t="s">
        <v>33</v>
      </c>
      <c r="C56" s="65" t="s">
        <v>19</v>
      </c>
      <c r="D56" s="18" t="s">
        <v>23</v>
      </c>
      <c r="E56" s="85" t="s">
        <v>67</v>
      </c>
      <c r="F56" s="103">
        <v>102800</v>
      </c>
      <c r="G56" s="104">
        <v>93100</v>
      </c>
      <c r="H56" s="105">
        <f>F56-(F56*H3/100)</f>
        <v>102800</v>
      </c>
      <c r="I56" s="98">
        <f>G56-(G56*H3/100)</f>
        <v>93100</v>
      </c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1"/>
      <c r="AK56" s="11"/>
      <c r="AL56" s="11"/>
      <c r="AM56" s="11"/>
      <c r="AN56" s="11"/>
      <c r="AO56" s="11"/>
      <c r="AP56" s="11"/>
      <c r="AQ56" s="11"/>
      <c r="AR56" s="11"/>
      <c r="AS56" s="11"/>
      <c r="AT56" s="11"/>
      <c r="AU56" s="11"/>
    </row>
    <row r="57" spans="2:47" s="12" customFormat="1" ht="12" customHeight="1" x14ac:dyDescent="0.2">
      <c r="B57" s="41" t="s">
        <v>33</v>
      </c>
      <c r="C57" s="65" t="s">
        <v>261</v>
      </c>
      <c r="D57" s="18" t="s">
        <v>228</v>
      </c>
      <c r="E57" s="85" t="s">
        <v>68</v>
      </c>
      <c r="F57" s="103">
        <v>133700</v>
      </c>
      <c r="G57" s="104"/>
      <c r="H57" s="105">
        <f>F57-(F57*H3/100)</f>
        <v>133700</v>
      </c>
      <c r="I57" s="98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1"/>
      <c r="AF57" s="11"/>
      <c r="AG57" s="11"/>
      <c r="AH57" s="11"/>
      <c r="AI57" s="11"/>
      <c r="AJ57" s="11"/>
      <c r="AK57" s="11"/>
      <c r="AL57" s="11"/>
      <c r="AM57" s="11"/>
      <c r="AN57" s="11"/>
      <c r="AO57" s="11"/>
      <c r="AP57" s="11"/>
      <c r="AQ57" s="11"/>
      <c r="AR57" s="11"/>
      <c r="AS57" s="11"/>
      <c r="AT57" s="11"/>
      <c r="AU57" s="11"/>
    </row>
    <row r="58" spans="2:47" s="12" customFormat="1" ht="12" customHeight="1" x14ac:dyDescent="0.2">
      <c r="B58" s="41" t="s">
        <v>33</v>
      </c>
      <c r="C58" s="65" t="s">
        <v>262</v>
      </c>
      <c r="D58" s="18" t="s">
        <v>229</v>
      </c>
      <c r="E58" s="85" t="s">
        <v>68</v>
      </c>
      <c r="F58" s="103">
        <v>133700</v>
      </c>
      <c r="G58" s="104"/>
      <c r="H58" s="105">
        <f>F58-(F58*H3/100)</f>
        <v>133700</v>
      </c>
      <c r="I58" s="98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  <c r="AC58" s="11"/>
      <c r="AD58" s="11"/>
      <c r="AE58" s="11"/>
      <c r="AF58" s="11"/>
      <c r="AG58" s="11"/>
      <c r="AH58" s="11"/>
      <c r="AI58" s="11"/>
      <c r="AJ58" s="11"/>
      <c r="AK58" s="11"/>
      <c r="AL58" s="11"/>
      <c r="AM58" s="11"/>
      <c r="AN58" s="11"/>
      <c r="AO58" s="11"/>
      <c r="AP58" s="11"/>
      <c r="AQ58" s="11"/>
      <c r="AR58" s="11"/>
      <c r="AS58" s="11"/>
      <c r="AT58" s="11"/>
      <c r="AU58" s="11"/>
    </row>
    <row r="59" spans="2:47" s="12" customFormat="1" ht="13.5" customHeight="1" x14ac:dyDescent="0.2">
      <c r="B59" s="41" t="s">
        <v>33</v>
      </c>
      <c r="C59" s="64"/>
      <c r="D59" s="58" t="s">
        <v>7</v>
      </c>
      <c r="E59" s="87"/>
      <c r="F59" s="119"/>
      <c r="G59" s="120"/>
      <c r="H59" s="121"/>
      <c r="I59" s="122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1"/>
      <c r="AK59" s="11"/>
      <c r="AL59" s="11"/>
      <c r="AM59" s="11"/>
      <c r="AN59" s="11"/>
      <c r="AO59" s="11"/>
      <c r="AP59" s="11"/>
      <c r="AQ59" s="11"/>
      <c r="AR59" s="11"/>
      <c r="AS59" s="11"/>
      <c r="AT59" s="11"/>
      <c r="AU59" s="11"/>
    </row>
    <row r="60" spans="2:47" s="12" customFormat="1" ht="12" customHeight="1" x14ac:dyDescent="0.2">
      <c r="B60" s="41" t="s">
        <v>325</v>
      </c>
      <c r="C60" s="70" t="s">
        <v>13</v>
      </c>
      <c r="D60" s="18" t="s">
        <v>24</v>
      </c>
      <c r="E60" s="85" t="s">
        <v>67</v>
      </c>
      <c r="F60" s="103">
        <v>16500</v>
      </c>
      <c r="G60" s="104"/>
      <c r="H60" s="105">
        <f>F60-(F60*H3/100)</f>
        <v>16500</v>
      </c>
      <c r="I60" s="98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11"/>
      <c r="AI60" s="11"/>
      <c r="AJ60" s="11"/>
      <c r="AK60" s="11"/>
      <c r="AL60" s="11"/>
      <c r="AM60" s="11"/>
      <c r="AN60" s="11"/>
      <c r="AO60" s="11"/>
      <c r="AP60" s="11"/>
      <c r="AQ60" s="11"/>
      <c r="AR60" s="11"/>
      <c r="AS60" s="11"/>
      <c r="AT60" s="11"/>
      <c r="AU60" s="11"/>
    </row>
    <row r="61" spans="2:47" s="12" customFormat="1" x14ac:dyDescent="0.2">
      <c r="B61" s="41" t="s">
        <v>33</v>
      </c>
      <c r="C61" s="71" t="s">
        <v>14</v>
      </c>
      <c r="D61" s="53" t="s">
        <v>25</v>
      </c>
      <c r="E61" s="88" t="s">
        <v>263</v>
      </c>
      <c r="F61" s="123">
        <v>24800</v>
      </c>
      <c r="G61" s="124"/>
      <c r="H61" s="125">
        <f>F61-(F61*H3/100)</f>
        <v>24800</v>
      </c>
      <c r="I61" s="126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  <c r="AH61" s="11"/>
      <c r="AI61" s="11"/>
      <c r="AJ61" s="11"/>
      <c r="AK61" s="11"/>
      <c r="AL61" s="11"/>
      <c r="AM61" s="11"/>
      <c r="AN61" s="11"/>
      <c r="AO61" s="11"/>
      <c r="AP61" s="11"/>
      <c r="AQ61" s="11"/>
      <c r="AR61" s="11"/>
      <c r="AS61" s="11"/>
      <c r="AT61" s="11"/>
      <c r="AU61" s="11"/>
    </row>
    <row r="62" spans="2:47" s="12" customFormat="1" ht="11.25" customHeight="1" x14ac:dyDescent="0.2">
      <c r="B62" s="41" t="s">
        <v>33</v>
      </c>
      <c r="C62" s="65" t="s">
        <v>322</v>
      </c>
      <c r="D62" s="18" t="s">
        <v>8</v>
      </c>
      <c r="E62" s="85"/>
      <c r="F62" s="103">
        <v>2000</v>
      </c>
      <c r="G62" s="104"/>
      <c r="H62" s="106"/>
      <c r="I62" s="98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11"/>
      <c r="AG62" s="11"/>
      <c r="AH62" s="11"/>
      <c r="AI62" s="11"/>
      <c r="AJ62" s="11"/>
      <c r="AK62" s="11"/>
      <c r="AL62" s="11"/>
      <c r="AM62" s="11"/>
      <c r="AN62" s="11"/>
      <c r="AO62" s="11"/>
      <c r="AP62" s="11"/>
      <c r="AQ62" s="11"/>
      <c r="AR62" s="11"/>
      <c r="AS62" s="11"/>
      <c r="AT62" s="11"/>
      <c r="AU62" s="11"/>
    </row>
    <row r="63" spans="2:47" s="12" customFormat="1" ht="21.75" customHeight="1" x14ac:dyDescent="0.2">
      <c r="B63" s="41" t="s">
        <v>33</v>
      </c>
      <c r="C63" s="70" t="s">
        <v>327</v>
      </c>
      <c r="D63" s="18" t="s">
        <v>329</v>
      </c>
      <c r="E63" s="85"/>
      <c r="F63" s="103">
        <v>3200</v>
      </c>
      <c r="G63" s="104"/>
      <c r="H63" s="106"/>
      <c r="I63" s="98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11"/>
      <c r="AH63" s="11"/>
      <c r="AI63" s="11"/>
      <c r="AJ63" s="11"/>
      <c r="AK63" s="11"/>
      <c r="AL63" s="11"/>
      <c r="AM63" s="11"/>
      <c r="AN63" s="11"/>
      <c r="AO63" s="11"/>
      <c r="AP63" s="11"/>
      <c r="AQ63" s="11"/>
      <c r="AR63" s="11"/>
      <c r="AS63" s="11"/>
      <c r="AT63" s="11"/>
      <c r="AU63" s="11"/>
    </row>
    <row r="64" spans="2:47" s="12" customFormat="1" ht="16.5" customHeight="1" x14ac:dyDescent="0.2">
      <c r="B64" s="41" t="s">
        <v>33</v>
      </c>
      <c r="C64" s="65" t="s">
        <v>126</v>
      </c>
      <c r="D64" s="18" t="s">
        <v>41</v>
      </c>
      <c r="E64" s="85" t="s">
        <v>94</v>
      </c>
      <c r="F64" s="103">
        <v>3300</v>
      </c>
      <c r="G64" s="104"/>
      <c r="H64" s="106"/>
      <c r="I64" s="98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  <c r="AF64" s="11"/>
      <c r="AG64" s="11"/>
      <c r="AH64" s="11"/>
      <c r="AI64" s="11"/>
      <c r="AJ64" s="11"/>
      <c r="AK64" s="11"/>
      <c r="AL64" s="11"/>
      <c r="AM64" s="11"/>
      <c r="AN64" s="11"/>
      <c r="AO64" s="11"/>
      <c r="AP64" s="11"/>
      <c r="AQ64" s="11"/>
      <c r="AR64" s="11"/>
      <c r="AS64" s="11"/>
      <c r="AT64" s="11"/>
      <c r="AU64" s="11"/>
    </row>
    <row r="65" spans="2:47" s="12" customFormat="1" ht="16.5" customHeight="1" x14ac:dyDescent="0.2">
      <c r="B65" s="41" t="s">
        <v>33</v>
      </c>
      <c r="C65" s="65" t="s">
        <v>381</v>
      </c>
      <c r="D65" s="37" t="s">
        <v>380</v>
      </c>
      <c r="E65" s="85" t="s">
        <v>94</v>
      </c>
      <c r="F65" s="103">
        <v>3300</v>
      </c>
      <c r="G65" s="104"/>
      <c r="H65" s="106"/>
      <c r="I65" s="98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/>
      <c r="AG65" s="11"/>
      <c r="AH65" s="11"/>
      <c r="AI65" s="11"/>
      <c r="AJ65" s="11"/>
      <c r="AK65" s="11"/>
      <c r="AL65" s="11"/>
      <c r="AM65" s="11"/>
      <c r="AN65" s="11"/>
      <c r="AO65" s="11"/>
      <c r="AP65" s="11"/>
      <c r="AQ65" s="11"/>
      <c r="AR65" s="11"/>
      <c r="AS65" s="11"/>
      <c r="AT65" s="11"/>
      <c r="AU65" s="11"/>
    </row>
    <row r="66" spans="2:47" s="12" customFormat="1" ht="21" customHeight="1" x14ac:dyDescent="0.2">
      <c r="B66" s="41" t="s">
        <v>33</v>
      </c>
      <c r="C66" s="65" t="s">
        <v>383</v>
      </c>
      <c r="D66" s="37" t="s">
        <v>382</v>
      </c>
      <c r="E66" s="85" t="s">
        <v>386</v>
      </c>
      <c r="F66" s="103">
        <v>7700</v>
      </c>
      <c r="G66" s="104"/>
      <c r="H66" s="106"/>
      <c r="I66" s="98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1"/>
      <c r="AG66" s="11"/>
      <c r="AH66" s="11"/>
      <c r="AI66" s="11"/>
      <c r="AJ66" s="11"/>
      <c r="AK66" s="11"/>
      <c r="AL66" s="11"/>
      <c r="AM66" s="11"/>
      <c r="AN66" s="11"/>
      <c r="AO66" s="11"/>
      <c r="AP66" s="11"/>
      <c r="AQ66" s="11"/>
      <c r="AR66" s="11"/>
      <c r="AS66" s="11"/>
      <c r="AT66" s="11"/>
      <c r="AU66" s="11"/>
    </row>
    <row r="67" spans="2:47" s="12" customFormat="1" ht="21" customHeight="1" x14ac:dyDescent="0.2">
      <c r="B67" s="41" t="s">
        <v>33</v>
      </c>
      <c r="C67" s="65" t="s">
        <v>385</v>
      </c>
      <c r="D67" s="37" t="s">
        <v>384</v>
      </c>
      <c r="E67" s="85" t="s">
        <v>387</v>
      </c>
      <c r="F67" s="103">
        <v>7700</v>
      </c>
      <c r="G67" s="104"/>
      <c r="H67" s="106"/>
      <c r="I67" s="98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  <c r="AH67" s="11"/>
      <c r="AI67" s="11"/>
      <c r="AJ67" s="11"/>
      <c r="AK67" s="11"/>
      <c r="AL67" s="11"/>
      <c r="AM67" s="11"/>
      <c r="AN67" s="11"/>
      <c r="AO67" s="11"/>
      <c r="AP67" s="11"/>
      <c r="AQ67" s="11"/>
      <c r="AR67" s="11"/>
      <c r="AS67" s="11"/>
      <c r="AT67" s="11"/>
      <c r="AU67" s="11"/>
    </row>
    <row r="68" spans="2:47" s="12" customFormat="1" ht="24" customHeight="1" x14ac:dyDescent="0.2">
      <c r="B68" s="186" t="s">
        <v>423</v>
      </c>
      <c r="C68" s="159" t="s">
        <v>411</v>
      </c>
      <c r="D68" s="150"/>
      <c r="E68" s="151"/>
      <c r="F68" s="152"/>
      <c r="G68" s="153"/>
      <c r="H68" s="154"/>
      <c r="I68" s="155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  <c r="AG68" s="11"/>
      <c r="AH68" s="11"/>
      <c r="AI68" s="11"/>
      <c r="AJ68" s="11"/>
      <c r="AK68" s="11"/>
      <c r="AL68" s="11"/>
      <c r="AM68" s="11"/>
      <c r="AN68" s="11"/>
      <c r="AO68" s="11"/>
      <c r="AP68" s="11"/>
      <c r="AQ68" s="11"/>
      <c r="AR68" s="11"/>
      <c r="AS68" s="11"/>
      <c r="AT68" s="11"/>
      <c r="AU68" s="11"/>
    </row>
    <row r="69" spans="2:47" s="12" customFormat="1" ht="18" customHeight="1" x14ac:dyDescent="0.2">
      <c r="B69" s="164" t="s">
        <v>423</v>
      </c>
      <c r="C69" s="65" t="s">
        <v>426</v>
      </c>
      <c r="D69" s="18" t="s">
        <v>425</v>
      </c>
      <c r="E69" s="85" t="s">
        <v>67</v>
      </c>
      <c r="F69" s="103">
        <v>145000</v>
      </c>
      <c r="G69" s="104"/>
      <c r="H69" s="105">
        <f>F69-(F69*H3/100)</f>
        <v>145000</v>
      </c>
      <c r="I69" s="98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11"/>
      <c r="AG69" s="11"/>
      <c r="AH69" s="11"/>
      <c r="AI69" s="11"/>
      <c r="AJ69" s="11"/>
      <c r="AK69" s="11"/>
      <c r="AL69" s="11"/>
      <c r="AM69" s="11"/>
      <c r="AN69" s="11"/>
      <c r="AO69" s="11"/>
      <c r="AP69" s="11"/>
      <c r="AQ69" s="11"/>
      <c r="AR69" s="11"/>
      <c r="AS69" s="11"/>
      <c r="AT69" s="11"/>
      <c r="AU69" s="11"/>
    </row>
    <row r="70" spans="2:47" s="12" customFormat="1" ht="17.399999999999999" customHeight="1" x14ac:dyDescent="0.2">
      <c r="B70" s="164" t="s">
        <v>423</v>
      </c>
      <c r="C70" s="66" t="s">
        <v>432</v>
      </c>
      <c r="D70" s="51" t="s">
        <v>431</v>
      </c>
      <c r="E70" s="27" t="s">
        <v>10</v>
      </c>
      <c r="F70" s="111">
        <v>188500</v>
      </c>
      <c r="G70" s="112"/>
      <c r="H70" s="113">
        <f>F70-(F70*H3/100)</f>
        <v>188500</v>
      </c>
      <c r="I70" s="114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11"/>
      <c r="AG70" s="11"/>
      <c r="AH70" s="11"/>
      <c r="AI70" s="11"/>
      <c r="AJ70" s="11"/>
      <c r="AK70" s="11"/>
      <c r="AL70" s="11"/>
      <c r="AM70" s="11"/>
      <c r="AN70" s="11"/>
      <c r="AO70" s="11"/>
      <c r="AP70" s="11"/>
      <c r="AQ70" s="11"/>
      <c r="AR70" s="11"/>
      <c r="AS70" s="11"/>
      <c r="AT70" s="11"/>
      <c r="AU70" s="11"/>
    </row>
    <row r="71" spans="2:47" s="12" customFormat="1" ht="13.2" customHeight="1" x14ac:dyDescent="0.2">
      <c r="B71" s="164" t="s">
        <v>423</v>
      </c>
      <c r="C71" s="67"/>
      <c r="D71" s="52"/>
      <c r="E71" s="31" t="s">
        <v>259</v>
      </c>
      <c r="F71" s="115"/>
      <c r="G71" s="116"/>
      <c r="H71" s="117"/>
      <c r="I71" s="118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1"/>
      <c r="AF71" s="11"/>
      <c r="AG71" s="11"/>
      <c r="AH71" s="11"/>
      <c r="AI71" s="11"/>
      <c r="AJ71" s="11"/>
      <c r="AK71" s="11"/>
      <c r="AL71" s="11"/>
      <c r="AM71" s="11"/>
      <c r="AN71" s="11"/>
      <c r="AO71" s="11"/>
      <c r="AP71" s="11"/>
      <c r="AQ71" s="11"/>
      <c r="AR71" s="11"/>
      <c r="AS71" s="11"/>
      <c r="AT71" s="11"/>
      <c r="AU71" s="11"/>
    </row>
    <row r="72" spans="2:47" s="12" customFormat="1" ht="21" customHeight="1" x14ac:dyDescent="0.2">
      <c r="B72" s="164" t="s">
        <v>423</v>
      </c>
      <c r="C72" s="67"/>
      <c r="D72" s="52"/>
      <c r="E72" s="31" t="s">
        <v>260</v>
      </c>
      <c r="F72" s="115"/>
      <c r="G72" s="116"/>
      <c r="H72" s="117"/>
      <c r="I72" s="118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  <c r="AB72" s="11"/>
      <c r="AC72" s="11"/>
      <c r="AD72" s="11"/>
      <c r="AE72" s="11"/>
      <c r="AF72" s="11"/>
      <c r="AG72" s="11"/>
      <c r="AH72" s="11"/>
      <c r="AI72" s="11"/>
      <c r="AJ72" s="11"/>
      <c r="AK72" s="11"/>
      <c r="AL72" s="11"/>
      <c r="AM72" s="11"/>
      <c r="AN72" s="11"/>
      <c r="AO72" s="11"/>
      <c r="AP72" s="11"/>
      <c r="AQ72" s="11"/>
      <c r="AR72" s="11"/>
      <c r="AS72" s="11"/>
      <c r="AT72" s="11"/>
      <c r="AU72" s="11"/>
    </row>
    <row r="73" spans="2:47" s="12" customFormat="1" ht="21" customHeight="1" x14ac:dyDescent="0.2">
      <c r="B73" s="164" t="s">
        <v>423</v>
      </c>
      <c r="C73" s="65" t="s">
        <v>429</v>
      </c>
      <c r="D73" s="18" t="s">
        <v>430</v>
      </c>
      <c r="E73" s="85" t="s">
        <v>68</v>
      </c>
      <c r="F73" s="103">
        <v>188500</v>
      </c>
      <c r="G73" s="104"/>
      <c r="H73" s="105">
        <f ca="1">F73-(F73*H3:H3135)</f>
        <v>0</v>
      </c>
      <c r="I73" s="98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  <c r="AB73" s="11"/>
      <c r="AC73" s="11"/>
      <c r="AD73" s="11"/>
      <c r="AE73" s="11"/>
      <c r="AF73" s="11"/>
      <c r="AG73" s="11"/>
      <c r="AH73" s="11"/>
      <c r="AI73" s="11"/>
      <c r="AJ73" s="11"/>
      <c r="AK73" s="11"/>
      <c r="AL73" s="11"/>
      <c r="AM73" s="11"/>
      <c r="AN73" s="11"/>
      <c r="AO73" s="11"/>
      <c r="AP73" s="11"/>
      <c r="AQ73" s="11"/>
      <c r="AR73" s="11"/>
      <c r="AS73" s="11"/>
      <c r="AT73" s="11"/>
      <c r="AU73" s="11"/>
    </row>
    <row r="74" spans="2:47" s="12" customFormat="1" ht="21" customHeight="1" x14ac:dyDescent="0.2">
      <c r="B74" s="164" t="s">
        <v>423</v>
      </c>
      <c r="C74" s="78" t="s">
        <v>434</v>
      </c>
      <c r="D74" s="129" t="s">
        <v>433</v>
      </c>
      <c r="E74" s="130" t="s">
        <v>348</v>
      </c>
      <c r="F74" s="123">
        <v>245100</v>
      </c>
      <c r="G74" s="124"/>
      <c r="H74" s="125">
        <f>F74-(F74*H3/100)</f>
        <v>245100</v>
      </c>
      <c r="I74" s="126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  <c r="AB74" s="11"/>
      <c r="AC74" s="11"/>
      <c r="AD74" s="11"/>
      <c r="AE74" s="11"/>
      <c r="AF74" s="11"/>
      <c r="AG74" s="11"/>
      <c r="AH74" s="11"/>
      <c r="AI74" s="11"/>
      <c r="AJ74" s="11"/>
      <c r="AK74" s="11"/>
      <c r="AL74" s="11"/>
      <c r="AM74" s="11"/>
      <c r="AN74" s="11"/>
      <c r="AO74" s="11"/>
      <c r="AP74" s="11"/>
      <c r="AQ74" s="11"/>
      <c r="AR74" s="11"/>
      <c r="AS74" s="11"/>
      <c r="AT74" s="11"/>
      <c r="AU74" s="11"/>
    </row>
    <row r="75" spans="2:47" s="12" customFormat="1" ht="15" customHeight="1" x14ac:dyDescent="0.2">
      <c r="B75" s="164" t="s">
        <v>423</v>
      </c>
      <c r="C75" s="78"/>
      <c r="D75" s="129"/>
      <c r="E75" s="130" t="s">
        <v>347</v>
      </c>
      <c r="F75" s="123"/>
      <c r="G75" s="124"/>
      <c r="H75" s="125"/>
      <c r="I75" s="126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  <c r="AB75" s="11"/>
      <c r="AC75" s="11"/>
      <c r="AD75" s="11"/>
      <c r="AE75" s="11"/>
      <c r="AF75" s="11"/>
      <c r="AG75" s="11"/>
      <c r="AH75" s="11"/>
      <c r="AI75" s="11"/>
      <c r="AJ75" s="11"/>
      <c r="AK75" s="11"/>
      <c r="AL75" s="11"/>
      <c r="AM75" s="11"/>
      <c r="AN75" s="11"/>
      <c r="AO75" s="11"/>
      <c r="AP75" s="11"/>
      <c r="AQ75" s="11"/>
      <c r="AR75" s="11"/>
      <c r="AS75" s="11"/>
      <c r="AT75" s="11"/>
      <c r="AU75" s="11"/>
    </row>
    <row r="76" spans="2:47" s="12" customFormat="1" ht="21" customHeight="1" x14ac:dyDescent="0.2">
      <c r="B76" s="164" t="s">
        <v>423</v>
      </c>
      <c r="C76" s="78"/>
      <c r="D76" s="129"/>
      <c r="E76" s="130" t="s">
        <v>349</v>
      </c>
      <c r="F76" s="123"/>
      <c r="G76" s="124"/>
      <c r="H76" s="125"/>
      <c r="I76" s="126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  <c r="AB76" s="11"/>
      <c r="AC76" s="11"/>
      <c r="AD76" s="11"/>
      <c r="AE76" s="11"/>
      <c r="AF76" s="11"/>
      <c r="AG76" s="11"/>
      <c r="AH76" s="11"/>
      <c r="AI76" s="11"/>
      <c r="AJ76" s="11"/>
      <c r="AK76" s="11"/>
      <c r="AL76" s="11"/>
      <c r="AM76" s="11"/>
      <c r="AN76" s="11"/>
      <c r="AO76" s="11"/>
      <c r="AP76" s="11"/>
      <c r="AQ76" s="11"/>
      <c r="AR76" s="11"/>
      <c r="AS76" s="11"/>
      <c r="AT76" s="11"/>
      <c r="AU76" s="11"/>
    </row>
    <row r="77" spans="2:47" s="12" customFormat="1" ht="18" customHeight="1" x14ac:dyDescent="0.2">
      <c r="B77" s="164" t="s">
        <v>423</v>
      </c>
      <c r="C77" s="68"/>
      <c r="D77" s="58" t="s">
        <v>7</v>
      </c>
      <c r="E77" s="87"/>
      <c r="F77" s="119"/>
      <c r="G77" s="120"/>
      <c r="H77" s="121"/>
      <c r="I77" s="122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1"/>
      <c r="AB77" s="11"/>
      <c r="AC77" s="11"/>
      <c r="AD77" s="11"/>
      <c r="AE77" s="11"/>
      <c r="AF77" s="11"/>
      <c r="AG77" s="11"/>
      <c r="AH77" s="11"/>
      <c r="AI77" s="11"/>
      <c r="AJ77" s="11"/>
      <c r="AK77" s="11"/>
      <c r="AL77" s="11"/>
      <c r="AM77" s="11"/>
      <c r="AN77" s="11"/>
      <c r="AO77" s="11"/>
      <c r="AP77" s="11"/>
      <c r="AQ77" s="11"/>
      <c r="AR77" s="11"/>
      <c r="AS77" s="11"/>
      <c r="AT77" s="11"/>
      <c r="AU77" s="11"/>
    </row>
    <row r="78" spans="2:47" s="12" customFormat="1" ht="21" customHeight="1" x14ac:dyDescent="0.2">
      <c r="B78" s="164" t="s">
        <v>423</v>
      </c>
      <c r="C78" s="65" t="s">
        <v>369</v>
      </c>
      <c r="D78" s="37" t="s">
        <v>368</v>
      </c>
      <c r="E78" s="85" t="s">
        <v>371</v>
      </c>
      <c r="F78" s="103">
        <v>4100</v>
      </c>
      <c r="G78" s="104"/>
      <c r="H78" s="106"/>
      <c r="I78" s="98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  <c r="AB78" s="11"/>
      <c r="AC78" s="11"/>
      <c r="AD78" s="11"/>
      <c r="AE78" s="11"/>
      <c r="AF78" s="11"/>
      <c r="AG78" s="11"/>
      <c r="AH78" s="11"/>
      <c r="AI78" s="11"/>
      <c r="AJ78" s="11"/>
      <c r="AK78" s="11"/>
      <c r="AL78" s="11"/>
      <c r="AM78" s="11"/>
      <c r="AN78" s="11"/>
      <c r="AO78" s="11"/>
      <c r="AP78" s="11"/>
      <c r="AQ78" s="11"/>
      <c r="AR78" s="11"/>
      <c r="AS78" s="11"/>
      <c r="AT78" s="11"/>
      <c r="AU78" s="11"/>
    </row>
    <row r="79" spans="2:47" s="12" customFormat="1" ht="21" customHeight="1" x14ac:dyDescent="0.2">
      <c r="B79" s="164" t="s">
        <v>423</v>
      </c>
      <c r="C79" s="65" t="s">
        <v>373</v>
      </c>
      <c r="D79" s="37" t="s">
        <v>370</v>
      </c>
      <c r="E79" s="85" t="s">
        <v>372</v>
      </c>
      <c r="F79" s="103">
        <v>4100</v>
      </c>
      <c r="G79" s="104"/>
      <c r="H79" s="106"/>
      <c r="I79" s="98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  <c r="AB79" s="11"/>
      <c r="AC79" s="11"/>
      <c r="AD79" s="11"/>
      <c r="AE79" s="11"/>
      <c r="AF79" s="11"/>
      <c r="AG79" s="11"/>
      <c r="AH79" s="11"/>
      <c r="AI79" s="11"/>
      <c r="AJ79" s="11"/>
      <c r="AK79" s="11"/>
      <c r="AL79" s="11"/>
      <c r="AM79" s="11"/>
      <c r="AN79" s="11"/>
      <c r="AO79" s="11"/>
      <c r="AP79" s="11"/>
      <c r="AQ79" s="11"/>
      <c r="AR79" s="11"/>
      <c r="AS79" s="11"/>
      <c r="AT79" s="11"/>
      <c r="AU79" s="11"/>
    </row>
    <row r="80" spans="2:47" s="12" customFormat="1" ht="21" customHeight="1" x14ac:dyDescent="0.2">
      <c r="B80" s="164" t="s">
        <v>423</v>
      </c>
      <c r="C80" s="65" t="s">
        <v>361</v>
      </c>
      <c r="D80" s="37" t="s">
        <v>366</v>
      </c>
      <c r="E80" s="85" t="s">
        <v>122</v>
      </c>
      <c r="F80" s="103">
        <v>1900</v>
      </c>
      <c r="G80" s="104"/>
      <c r="H80" s="106"/>
      <c r="I80" s="98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1"/>
      <c r="AB80" s="11"/>
      <c r="AC80" s="11"/>
      <c r="AD80" s="11"/>
      <c r="AE80" s="11"/>
      <c r="AF80" s="11"/>
      <c r="AG80" s="11"/>
      <c r="AH80" s="11"/>
      <c r="AI80" s="11"/>
      <c r="AJ80" s="11"/>
      <c r="AK80" s="11"/>
      <c r="AL80" s="11"/>
      <c r="AM80" s="11"/>
      <c r="AN80" s="11"/>
      <c r="AO80" s="11"/>
      <c r="AP80" s="11"/>
      <c r="AQ80" s="11"/>
      <c r="AR80" s="11"/>
      <c r="AS80" s="11"/>
      <c r="AT80" s="11"/>
      <c r="AU80" s="11"/>
    </row>
    <row r="81" spans="2:47" s="12" customFormat="1" ht="21" customHeight="1" x14ac:dyDescent="0.2">
      <c r="B81" s="164" t="s">
        <v>423</v>
      </c>
      <c r="C81" s="65" t="s">
        <v>364</v>
      </c>
      <c r="D81" s="37" t="s">
        <v>367</v>
      </c>
      <c r="E81" s="85" t="s">
        <v>363</v>
      </c>
      <c r="F81" s="103">
        <v>2500</v>
      </c>
      <c r="G81" s="104"/>
      <c r="H81" s="106"/>
      <c r="I81" s="98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11"/>
      <c r="AP81" s="11"/>
      <c r="AQ81" s="11"/>
      <c r="AR81" s="11"/>
      <c r="AS81" s="11"/>
      <c r="AT81" s="11"/>
      <c r="AU81" s="11"/>
    </row>
    <row r="82" spans="2:47" s="12" customFormat="1" ht="21" customHeight="1" x14ac:dyDescent="0.2">
      <c r="B82" s="164" t="s">
        <v>423</v>
      </c>
      <c r="C82" s="65" t="s">
        <v>374</v>
      </c>
      <c r="D82" s="37" t="s">
        <v>375</v>
      </c>
      <c r="E82" s="85"/>
      <c r="F82" s="103">
        <v>400</v>
      </c>
      <c r="G82" s="104"/>
      <c r="H82" s="106"/>
      <c r="I82" s="98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  <c r="AB82" s="11"/>
      <c r="AC82" s="11"/>
      <c r="AD82" s="11"/>
      <c r="AE82" s="11"/>
      <c r="AF82" s="11"/>
      <c r="AG82" s="11"/>
      <c r="AH82" s="11"/>
      <c r="AI82" s="11"/>
      <c r="AJ82" s="11"/>
      <c r="AK82" s="11"/>
      <c r="AL82" s="11"/>
      <c r="AM82" s="11"/>
      <c r="AN82" s="11"/>
      <c r="AO82" s="11"/>
      <c r="AP82" s="11"/>
      <c r="AQ82" s="11"/>
      <c r="AR82" s="11"/>
      <c r="AS82" s="11"/>
      <c r="AT82" s="11"/>
      <c r="AU82" s="11"/>
    </row>
    <row r="83" spans="2:47" s="12" customFormat="1" ht="17.25" customHeight="1" x14ac:dyDescent="0.2">
      <c r="B83" s="137" t="s">
        <v>32</v>
      </c>
      <c r="C83" s="13"/>
      <c r="D83" s="14" t="s">
        <v>17</v>
      </c>
      <c r="E83" s="15"/>
      <c r="F83" s="16"/>
      <c r="G83" s="34"/>
      <c r="H83" s="17"/>
      <c r="I83" s="35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  <c r="AA83" s="11"/>
      <c r="AB83" s="11"/>
      <c r="AC83" s="11"/>
      <c r="AD83" s="11"/>
      <c r="AE83" s="11"/>
      <c r="AF83" s="11"/>
      <c r="AG83" s="11"/>
      <c r="AH83" s="11"/>
      <c r="AI83" s="11"/>
      <c r="AJ83" s="11"/>
      <c r="AK83" s="11"/>
      <c r="AL83" s="11"/>
      <c r="AM83" s="11"/>
      <c r="AN83" s="11"/>
      <c r="AO83" s="11"/>
      <c r="AP83" s="11"/>
      <c r="AQ83" s="11"/>
      <c r="AR83" s="11"/>
      <c r="AS83" s="11"/>
      <c r="AT83" s="11"/>
      <c r="AU83" s="11"/>
    </row>
    <row r="84" spans="2:47" s="12" customFormat="1" x14ac:dyDescent="0.2">
      <c r="B84" s="41" t="s">
        <v>32</v>
      </c>
      <c r="C84" s="65" t="s">
        <v>29</v>
      </c>
      <c r="D84" s="18" t="s">
        <v>428</v>
      </c>
      <c r="E84" s="85" t="s">
        <v>67</v>
      </c>
      <c r="F84" s="103">
        <v>132900</v>
      </c>
      <c r="G84" s="104"/>
      <c r="H84" s="105">
        <f>F84-(F84*H3/100)</f>
        <v>132900</v>
      </c>
      <c r="I84" s="98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  <c r="AA84" s="11"/>
      <c r="AB84" s="11"/>
      <c r="AC84" s="11"/>
      <c r="AD84" s="11"/>
      <c r="AE84" s="11"/>
      <c r="AF84" s="11"/>
      <c r="AG84" s="11"/>
      <c r="AH84" s="11"/>
      <c r="AI84" s="11"/>
      <c r="AJ84" s="11"/>
      <c r="AK84" s="11"/>
      <c r="AL84" s="11"/>
      <c r="AM84" s="11"/>
      <c r="AN84" s="11"/>
      <c r="AO84" s="11"/>
      <c r="AP84" s="11"/>
      <c r="AQ84" s="11"/>
      <c r="AR84" s="11"/>
      <c r="AS84" s="11"/>
      <c r="AT84" s="11"/>
      <c r="AU84" s="11"/>
    </row>
    <row r="85" spans="2:47" s="12" customFormat="1" ht="12.75" customHeight="1" x14ac:dyDescent="0.2">
      <c r="B85" s="41" t="s">
        <v>32</v>
      </c>
      <c r="C85" s="66" t="s">
        <v>264</v>
      </c>
      <c r="D85" s="51" t="s">
        <v>30</v>
      </c>
      <c r="E85" s="27" t="s">
        <v>10</v>
      </c>
      <c r="F85" s="111">
        <v>172800</v>
      </c>
      <c r="G85" s="112"/>
      <c r="H85" s="113">
        <f>F85-(F85*H3/100)</f>
        <v>172800</v>
      </c>
      <c r="I85" s="114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  <c r="AA85" s="11"/>
      <c r="AB85" s="11"/>
      <c r="AC85" s="11"/>
      <c r="AD85" s="11"/>
      <c r="AE85" s="11"/>
      <c r="AF85" s="11"/>
      <c r="AG85" s="11"/>
      <c r="AH85" s="11"/>
      <c r="AI85" s="11"/>
      <c r="AJ85" s="11"/>
      <c r="AK85" s="11"/>
      <c r="AL85" s="11"/>
      <c r="AM85" s="11"/>
      <c r="AN85" s="11"/>
      <c r="AO85" s="11"/>
      <c r="AP85" s="11"/>
      <c r="AQ85" s="11"/>
      <c r="AR85" s="11"/>
      <c r="AS85" s="11"/>
      <c r="AT85" s="11"/>
      <c r="AU85" s="11"/>
    </row>
    <row r="86" spans="2:47" s="12" customFormat="1" ht="12.75" customHeight="1" x14ac:dyDescent="0.2">
      <c r="B86" s="41" t="s">
        <v>32</v>
      </c>
      <c r="C86" s="67"/>
      <c r="D86" s="52"/>
      <c r="E86" s="31" t="s">
        <v>259</v>
      </c>
      <c r="F86" s="115"/>
      <c r="G86" s="116"/>
      <c r="H86" s="117"/>
      <c r="I86" s="118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  <c r="AA86" s="11"/>
      <c r="AB86" s="11"/>
      <c r="AC86" s="11"/>
      <c r="AD86" s="11"/>
      <c r="AE86" s="11"/>
      <c r="AF86" s="11"/>
      <c r="AG86" s="11"/>
      <c r="AH86" s="11"/>
      <c r="AI86" s="11"/>
      <c r="AJ86" s="11"/>
      <c r="AK86" s="11"/>
      <c r="AL86" s="11"/>
      <c r="AM86" s="11"/>
      <c r="AN86" s="11"/>
      <c r="AO86" s="11"/>
      <c r="AP86" s="11"/>
      <c r="AQ86" s="11"/>
      <c r="AR86" s="11"/>
      <c r="AS86" s="11"/>
      <c r="AT86" s="11"/>
      <c r="AU86" s="11"/>
    </row>
    <row r="87" spans="2:47" s="12" customFormat="1" ht="12.75" customHeight="1" x14ac:dyDescent="0.2">
      <c r="B87" s="41" t="s">
        <v>32</v>
      </c>
      <c r="C87" s="67"/>
      <c r="D87" s="52"/>
      <c r="E87" s="31" t="s">
        <v>260</v>
      </c>
      <c r="F87" s="115"/>
      <c r="G87" s="116"/>
      <c r="H87" s="117"/>
      <c r="I87" s="118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  <c r="AA87" s="11"/>
      <c r="AB87" s="11"/>
      <c r="AC87" s="11"/>
      <c r="AD87" s="11"/>
      <c r="AE87" s="11"/>
      <c r="AF87" s="11"/>
      <c r="AG87" s="11"/>
      <c r="AH87" s="11"/>
      <c r="AI87" s="11"/>
      <c r="AJ87" s="11"/>
      <c r="AK87" s="11"/>
      <c r="AL87" s="11"/>
      <c r="AM87" s="11"/>
      <c r="AN87" s="11"/>
      <c r="AO87" s="11"/>
      <c r="AP87" s="11"/>
      <c r="AQ87" s="11"/>
      <c r="AR87" s="11"/>
      <c r="AS87" s="11"/>
      <c r="AT87" s="11"/>
      <c r="AU87" s="11"/>
    </row>
    <row r="88" spans="2:47" s="12" customFormat="1" x14ac:dyDescent="0.2">
      <c r="B88" s="41" t="s">
        <v>32</v>
      </c>
      <c r="C88" s="65" t="s">
        <v>265</v>
      </c>
      <c r="D88" s="18" t="s">
        <v>31</v>
      </c>
      <c r="E88" s="85" t="s">
        <v>68</v>
      </c>
      <c r="F88" s="103">
        <v>172800</v>
      </c>
      <c r="G88" s="104"/>
      <c r="H88" s="105">
        <f>F88-(F88*H3/100)</f>
        <v>172800</v>
      </c>
      <c r="I88" s="98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  <c r="AB88" s="11"/>
      <c r="AC88" s="11"/>
      <c r="AD88" s="11"/>
      <c r="AE88" s="11"/>
      <c r="AF88" s="11"/>
      <c r="AG88" s="11"/>
      <c r="AH88" s="11"/>
      <c r="AI88" s="11"/>
      <c r="AJ88" s="11"/>
      <c r="AK88" s="11"/>
      <c r="AL88" s="11"/>
      <c r="AM88" s="11"/>
      <c r="AN88" s="11"/>
      <c r="AO88" s="11"/>
      <c r="AP88" s="11"/>
      <c r="AQ88" s="11"/>
      <c r="AR88" s="11"/>
      <c r="AS88" s="11"/>
      <c r="AT88" s="11"/>
      <c r="AU88" s="11"/>
    </row>
    <row r="89" spans="2:47" s="12" customFormat="1" x14ac:dyDescent="0.2">
      <c r="B89" s="41" t="s">
        <v>32</v>
      </c>
      <c r="C89" s="78" t="s">
        <v>427</v>
      </c>
      <c r="D89" s="129" t="s">
        <v>350</v>
      </c>
      <c r="E89" s="130" t="s">
        <v>348</v>
      </c>
      <c r="F89" s="123">
        <v>224700</v>
      </c>
      <c r="G89" s="124"/>
      <c r="H89" s="125">
        <f>F89-(F89*H3/100)</f>
        <v>224700</v>
      </c>
      <c r="I89" s="126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  <c r="AA89" s="11"/>
      <c r="AB89" s="11"/>
      <c r="AC89" s="11"/>
      <c r="AD89" s="11"/>
      <c r="AE89" s="11"/>
      <c r="AF89" s="11"/>
      <c r="AG89" s="11"/>
      <c r="AH89" s="11"/>
      <c r="AI89" s="11"/>
      <c r="AJ89" s="11"/>
      <c r="AK89" s="11"/>
      <c r="AL89" s="11"/>
      <c r="AM89" s="11"/>
      <c r="AN89" s="11"/>
      <c r="AO89" s="11"/>
      <c r="AP89" s="11"/>
      <c r="AQ89" s="11"/>
      <c r="AR89" s="11"/>
      <c r="AS89" s="11"/>
      <c r="AT89" s="11"/>
      <c r="AU89" s="11"/>
    </row>
    <row r="90" spans="2:47" s="12" customFormat="1" x14ac:dyDescent="0.2">
      <c r="B90" s="41" t="s">
        <v>32</v>
      </c>
      <c r="C90" s="78"/>
      <c r="D90" s="129"/>
      <c r="E90" s="130" t="s">
        <v>347</v>
      </c>
      <c r="F90" s="123"/>
      <c r="G90" s="124"/>
      <c r="H90" s="125"/>
      <c r="I90" s="126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  <c r="AA90" s="11"/>
      <c r="AB90" s="11"/>
      <c r="AC90" s="11"/>
      <c r="AD90" s="11"/>
      <c r="AE90" s="11"/>
      <c r="AF90" s="11"/>
      <c r="AG90" s="11"/>
      <c r="AH90" s="11"/>
      <c r="AI90" s="11"/>
      <c r="AJ90" s="11"/>
      <c r="AK90" s="11"/>
      <c r="AL90" s="11"/>
      <c r="AM90" s="11"/>
      <c r="AN90" s="11"/>
      <c r="AO90" s="11"/>
      <c r="AP90" s="11"/>
      <c r="AQ90" s="11"/>
      <c r="AR90" s="11"/>
      <c r="AS90" s="11"/>
      <c r="AT90" s="11"/>
      <c r="AU90" s="11"/>
    </row>
    <row r="91" spans="2:47" s="12" customFormat="1" x14ac:dyDescent="0.2">
      <c r="B91" s="41" t="s">
        <v>32</v>
      </c>
      <c r="C91" s="78"/>
      <c r="D91" s="129"/>
      <c r="E91" s="130" t="s">
        <v>349</v>
      </c>
      <c r="F91" s="123"/>
      <c r="G91" s="124"/>
      <c r="H91" s="125"/>
      <c r="I91" s="126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  <c r="AB91" s="11"/>
      <c r="AC91" s="11"/>
      <c r="AD91" s="11"/>
      <c r="AE91" s="11"/>
      <c r="AF91" s="11"/>
      <c r="AG91" s="11"/>
      <c r="AH91" s="11"/>
      <c r="AI91" s="11"/>
      <c r="AJ91" s="11"/>
      <c r="AK91" s="11"/>
      <c r="AL91" s="11"/>
      <c r="AM91" s="11"/>
      <c r="AN91" s="11"/>
      <c r="AO91" s="11"/>
      <c r="AP91" s="11"/>
      <c r="AQ91" s="11"/>
      <c r="AR91" s="11"/>
      <c r="AS91" s="11"/>
      <c r="AT91" s="11"/>
      <c r="AU91" s="11"/>
    </row>
    <row r="92" spans="2:47" s="12" customFormat="1" ht="11.25" customHeight="1" x14ac:dyDescent="0.2">
      <c r="B92" s="41" t="s">
        <v>32</v>
      </c>
      <c r="C92" s="68"/>
      <c r="D92" s="58" t="s">
        <v>7</v>
      </c>
      <c r="E92" s="87"/>
      <c r="F92" s="103"/>
      <c r="G92" s="104"/>
      <c r="H92" s="106"/>
      <c r="I92" s="98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  <c r="AA92" s="11"/>
      <c r="AB92" s="11"/>
      <c r="AC92" s="11"/>
      <c r="AD92" s="11"/>
      <c r="AE92" s="11"/>
      <c r="AF92" s="11"/>
      <c r="AG92" s="11"/>
      <c r="AH92" s="11"/>
      <c r="AI92" s="11"/>
      <c r="AJ92" s="11"/>
      <c r="AK92" s="11"/>
      <c r="AL92" s="11"/>
      <c r="AM92" s="11"/>
      <c r="AN92" s="11"/>
      <c r="AO92" s="11"/>
      <c r="AP92" s="11"/>
      <c r="AQ92" s="11"/>
      <c r="AR92" s="11"/>
      <c r="AS92" s="11"/>
      <c r="AT92" s="11"/>
      <c r="AU92" s="11"/>
    </row>
    <row r="93" spans="2:47" s="12" customFormat="1" ht="10.8" customHeight="1" x14ac:dyDescent="0.2">
      <c r="B93" s="41" t="s">
        <v>32</v>
      </c>
      <c r="C93" s="65" t="s">
        <v>126</v>
      </c>
      <c r="D93" s="18" t="s">
        <v>41</v>
      </c>
      <c r="E93" s="85" t="s">
        <v>94</v>
      </c>
      <c r="F93" s="103">
        <v>3300</v>
      </c>
      <c r="G93" s="104"/>
      <c r="H93" s="106"/>
      <c r="I93" s="98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  <c r="AA93" s="11"/>
      <c r="AB93" s="11"/>
      <c r="AC93" s="11"/>
      <c r="AD93" s="11"/>
      <c r="AE93" s="11"/>
      <c r="AF93" s="11"/>
      <c r="AG93" s="11"/>
      <c r="AH93" s="11"/>
      <c r="AI93" s="11"/>
      <c r="AJ93" s="11"/>
      <c r="AK93" s="11"/>
      <c r="AL93" s="11"/>
      <c r="AM93" s="11"/>
      <c r="AN93" s="11"/>
      <c r="AO93" s="11"/>
      <c r="AP93" s="11"/>
      <c r="AQ93" s="11"/>
      <c r="AR93" s="11"/>
      <c r="AS93" s="11"/>
      <c r="AT93" s="11"/>
      <c r="AU93" s="11"/>
    </row>
    <row r="94" spans="2:47" s="12" customFormat="1" ht="10.8" customHeight="1" x14ac:dyDescent="0.2">
      <c r="B94" s="41" t="s">
        <v>32</v>
      </c>
      <c r="C94" s="65" t="s">
        <v>381</v>
      </c>
      <c r="D94" s="37" t="s">
        <v>380</v>
      </c>
      <c r="E94" s="85" t="s">
        <v>94</v>
      </c>
      <c r="F94" s="103">
        <v>3300</v>
      </c>
      <c r="G94" s="104"/>
      <c r="H94" s="106"/>
      <c r="I94" s="98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  <c r="AB94" s="11"/>
      <c r="AC94" s="11"/>
      <c r="AD94" s="11"/>
      <c r="AE94" s="11"/>
      <c r="AF94" s="11"/>
      <c r="AG94" s="11"/>
      <c r="AH94" s="11"/>
      <c r="AI94" s="11"/>
      <c r="AJ94" s="11"/>
      <c r="AK94" s="11"/>
      <c r="AL94" s="11"/>
      <c r="AM94" s="11"/>
      <c r="AN94" s="11"/>
      <c r="AO94" s="11"/>
      <c r="AP94" s="11"/>
      <c r="AQ94" s="11"/>
      <c r="AR94" s="11"/>
      <c r="AS94" s="11"/>
      <c r="AT94" s="11"/>
      <c r="AU94" s="11"/>
    </row>
    <row r="95" spans="2:47" s="12" customFormat="1" ht="10.8" customHeight="1" x14ac:dyDescent="0.2">
      <c r="B95" s="41" t="s">
        <v>32</v>
      </c>
      <c r="C95" s="65" t="s">
        <v>383</v>
      </c>
      <c r="D95" s="37" t="s">
        <v>382</v>
      </c>
      <c r="E95" s="85" t="s">
        <v>386</v>
      </c>
      <c r="F95" s="103">
        <v>7700</v>
      </c>
      <c r="G95" s="104"/>
      <c r="H95" s="106"/>
      <c r="I95" s="98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  <c r="AB95" s="11"/>
      <c r="AC95" s="11"/>
      <c r="AD95" s="11"/>
      <c r="AE95" s="11"/>
      <c r="AF95" s="11"/>
      <c r="AG95" s="11"/>
      <c r="AH95" s="11"/>
      <c r="AI95" s="11"/>
      <c r="AJ95" s="11"/>
      <c r="AK95" s="11"/>
      <c r="AL95" s="11"/>
      <c r="AM95" s="11"/>
      <c r="AN95" s="11"/>
      <c r="AO95" s="11"/>
      <c r="AP95" s="11"/>
      <c r="AQ95" s="11"/>
      <c r="AR95" s="11"/>
      <c r="AS95" s="11"/>
      <c r="AT95" s="11"/>
      <c r="AU95" s="11"/>
    </row>
    <row r="96" spans="2:47" s="12" customFormat="1" ht="10.8" customHeight="1" x14ac:dyDescent="0.2">
      <c r="B96" s="41" t="s">
        <v>32</v>
      </c>
      <c r="C96" s="65" t="s">
        <v>385</v>
      </c>
      <c r="D96" s="37" t="s">
        <v>384</v>
      </c>
      <c r="E96" s="85" t="s">
        <v>387</v>
      </c>
      <c r="F96" s="103">
        <v>7700</v>
      </c>
      <c r="G96" s="104"/>
      <c r="H96" s="106"/>
      <c r="I96" s="98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  <c r="AB96" s="11"/>
      <c r="AC96" s="11"/>
      <c r="AD96" s="11"/>
      <c r="AE96" s="11"/>
      <c r="AF96" s="11"/>
      <c r="AG96" s="11"/>
      <c r="AH96" s="11"/>
      <c r="AI96" s="11"/>
      <c r="AJ96" s="11"/>
      <c r="AK96" s="11"/>
      <c r="AL96" s="11"/>
      <c r="AM96" s="11"/>
      <c r="AN96" s="11"/>
      <c r="AO96" s="11"/>
      <c r="AP96" s="11"/>
      <c r="AQ96" s="11"/>
      <c r="AR96" s="11"/>
      <c r="AS96" s="11"/>
      <c r="AT96" s="11"/>
      <c r="AU96" s="11"/>
    </row>
    <row r="97" spans="2:47" s="12" customFormat="1" ht="10.8" customHeight="1" x14ac:dyDescent="0.2">
      <c r="B97" s="41" t="s">
        <v>32</v>
      </c>
      <c r="C97" s="65" t="s">
        <v>369</v>
      </c>
      <c r="D97" s="37" t="s">
        <v>368</v>
      </c>
      <c r="E97" s="85" t="s">
        <v>371</v>
      </c>
      <c r="F97" s="103">
        <v>4100</v>
      </c>
      <c r="G97" s="104"/>
      <c r="H97" s="106"/>
      <c r="I97" s="98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  <c r="AB97" s="11"/>
      <c r="AC97" s="11"/>
      <c r="AD97" s="11"/>
      <c r="AE97" s="11"/>
      <c r="AF97" s="11"/>
      <c r="AG97" s="11"/>
      <c r="AH97" s="11"/>
      <c r="AI97" s="11"/>
      <c r="AJ97" s="11"/>
      <c r="AK97" s="11"/>
      <c r="AL97" s="11"/>
      <c r="AM97" s="11"/>
      <c r="AN97" s="11"/>
      <c r="AO97" s="11"/>
      <c r="AP97" s="11"/>
      <c r="AQ97" s="11"/>
      <c r="AR97" s="11"/>
      <c r="AS97" s="11"/>
      <c r="AT97" s="11"/>
      <c r="AU97" s="11"/>
    </row>
    <row r="98" spans="2:47" s="12" customFormat="1" ht="10.8" customHeight="1" x14ac:dyDescent="0.2">
      <c r="B98" s="41" t="s">
        <v>32</v>
      </c>
      <c r="C98" s="65" t="s">
        <v>373</v>
      </c>
      <c r="D98" s="37" t="s">
        <v>370</v>
      </c>
      <c r="E98" s="85" t="s">
        <v>372</v>
      </c>
      <c r="F98" s="103">
        <v>4100</v>
      </c>
      <c r="G98" s="104"/>
      <c r="H98" s="106"/>
      <c r="I98" s="98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  <c r="AB98" s="11"/>
      <c r="AC98" s="11"/>
      <c r="AD98" s="11"/>
      <c r="AE98" s="11"/>
      <c r="AF98" s="11"/>
      <c r="AG98" s="11"/>
      <c r="AH98" s="11"/>
      <c r="AI98" s="11"/>
      <c r="AJ98" s="11"/>
      <c r="AK98" s="11"/>
      <c r="AL98" s="11"/>
      <c r="AM98" s="11"/>
      <c r="AN98" s="11"/>
      <c r="AO98" s="11"/>
      <c r="AP98" s="11"/>
      <c r="AQ98" s="11"/>
      <c r="AR98" s="11"/>
      <c r="AS98" s="11"/>
      <c r="AT98" s="11"/>
      <c r="AU98" s="11"/>
    </row>
    <row r="99" spans="2:47" s="12" customFormat="1" ht="26.4" customHeight="1" x14ac:dyDescent="0.2">
      <c r="B99" s="41" t="s">
        <v>32</v>
      </c>
      <c r="C99" s="65" t="s">
        <v>361</v>
      </c>
      <c r="D99" s="37" t="s">
        <v>362</v>
      </c>
      <c r="E99" s="85" t="s">
        <v>122</v>
      </c>
      <c r="F99" s="103">
        <v>1900</v>
      </c>
      <c r="G99" s="104"/>
      <c r="H99" s="106"/>
      <c r="I99" s="98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  <c r="AB99" s="11"/>
      <c r="AC99" s="11"/>
      <c r="AD99" s="11"/>
      <c r="AE99" s="11"/>
      <c r="AF99" s="11"/>
      <c r="AG99" s="11"/>
      <c r="AH99" s="11"/>
      <c r="AI99" s="11"/>
      <c r="AJ99" s="11"/>
      <c r="AK99" s="11"/>
      <c r="AL99" s="11"/>
      <c r="AM99" s="11"/>
      <c r="AN99" s="11"/>
      <c r="AO99" s="11"/>
      <c r="AP99" s="11"/>
      <c r="AQ99" s="11"/>
      <c r="AR99" s="11"/>
      <c r="AS99" s="11"/>
      <c r="AT99" s="11"/>
      <c r="AU99" s="11"/>
    </row>
    <row r="100" spans="2:47" s="12" customFormat="1" ht="20.399999999999999" customHeight="1" x14ac:dyDescent="0.2">
      <c r="B100" s="41" t="s">
        <v>32</v>
      </c>
      <c r="C100" s="65" t="s">
        <v>364</v>
      </c>
      <c r="D100" s="37" t="s">
        <v>365</v>
      </c>
      <c r="E100" s="85" t="s">
        <v>363</v>
      </c>
      <c r="F100" s="103">
        <v>2500</v>
      </c>
      <c r="G100" s="104"/>
      <c r="H100" s="106"/>
      <c r="I100" s="98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  <c r="AB100" s="11"/>
      <c r="AC100" s="11"/>
      <c r="AD100" s="11"/>
      <c r="AE100" s="11"/>
      <c r="AF100" s="11"/>
      <c r="AG100" s="11"/>
      <c r="AH100" s="11"/>
      <c r="AI100" s="11"/>
      <c r="AJ100" s="11"/>
      <c r="AK100" s="11"/>
      <c r="AL100" s="11"/>
      <c r="AM100" s="11"/>
      <c r="AN100" s="11"/>
      <c r="AO100" s="11"/>
      <c r="AP100" s="11"/>
      <c r="AQ100" s="11"/>
      <c r="AR100" s="11"/>
      <c r="AS100" s="11"/>
      <c r="AT100" s="11"/>
      <c r="AU100" s="11"/>
    </row>
    <row r="101" spans="2:47" s="12" customFormat="1" ht="10.8" customHeight="1" x14ac:dyDescent="0.2">
      <c r="B101" s="41" t="s">
        <v>32</v>
      </c>
      <c r="C101" s="65" t="s">
        <v>374</v>
      </c>
      <c r="D101" s="37" t="s">
        <v>375</v>
      </c>
      <c r="E101" s="85"/>
      <c r="F101" s="103">
        <v>400</v>
      </c>
      <c r="G101" s="104"/>
      <c r="H101" s="106"/>
      <c r="I101" s="98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  <c r="AA101" s="11"/>
      <c r="AB101" s="11"/>
      <c r="AC101" s="11"/>
      <c r="AD101" s="11"/>
      <c r="AE101" s="11"/>
      <c r="AF101" s="11"/>
      <c r="AG101" s="11"/>
      <c r="AH101" s="11"/>
      <c r="AI101" s="11"/>
      <c r="AJ101" s="11"/>
      <c r="AK101" s="11"/>
      <c r="AL101" s="11"/>
      <c r="AM101" s="11"/>
      <c r="AN101" s="11"/>
      <c r="AO101" s="11"/>
      <c r="AP101" s="11"/>
      <c r="AQ101" s="11"/>
      <c r="AR101" s="11"/>
      <c r="AS101" s="11"/>
      <c r="AT101" s="11"/>
      <c r="AU101" s="11"/>
    </row>
    <row r="102" spans="2:47" s="12" customFormat="1" ht="18" customHeight="1" x14ac:dyDescent="0.2">
      <c r="B102" s="41" t="s">
        <v>32</v>
      </c>
      <c r="C102" s="69" t="s">
        <v>310</v>
      </c>
      <c r="D102" s="18" t="s">
        <v>39</v>
      </c>
      <c r="E102" s="85" t="s">
        <v>95</v>
      </c>
      <c r="F102" s="103">
        <v>12000</v>
      </c>
      <c r="G102" s="104"/>
      <c r="H102" s="106"/>
      <c r="I102" s="98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  <c r="AA102" s="11"/>
      <c r="AB102" s="11"/>
      <c r="AC102" s="11"/>
      <c r="AD102" s="11"/>
      <c r="AE102" s="11"/>
      <c r="AF102" s="11"/>
      <c r="AG102" s="11"/>
      <c r="AH102" s="11"/>
      <c r="AI102" s="11"/>
      <c r="AJ102" s="11"/>
      <c r="AK102" s="11"/>
      <c r="AL102" s="11"/>
      <c r="AM102" s="11"/>
      <c r="AN102" s="11"/>
      <c r="AO102" s="11"/>
      <c r="AP102" s="11"/>
      <c r="AQ102" s="11"/>
      <c r="AR102" s="11"/>
      <c r="AS102" s="11"/>
      <c r="AT102" s="11"/>
      <c r="AU102" s="11"/>
    </row>
    <row r="103" spans="2:47" s="12" customFormat="1" ht="11.25" customHeight="1" x14ac:dyDescent="0.2">
      <c r="B103" s="41" t="s">
        <v>32</v>
      </c>
      <c r="C103" s="69" t="s">
        <v>311</v>
      </c>
      <c r="D103" s="18" t="s">
        <v>40</v>
      </c>
      <c r="E103" s="85" t="s">
        <v>95</v>
      </c>
      <c r="F103" s="103">
        <v>10300</v>
      </c>
      <c r="G103" s="104"/>
      <c r="H103" s="106"/>
      <c r="I103" s="98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  <c r="AA103" s="11"/>
      <c r="AB103" s="11"/>
      <c r="AC103" s="11"/>
      <c r="AD103" s="11"/>
      <c r="AE103" s="11"/>
      <c r="AF103" s="11"/>
      <c r="AG103" s="11"/>
      <c r="AH103" s="11"/>
      <c r="AI103" s="11"/>
      <c r="AJ103" s="11"/>
      <c r="AK103" s="11"/>
      <c r="AL103" s="11"/>
      <c r="AM103" s="11"/>
      <c r="AN103" s="11"/>
      <c r="AO103" s="11"/>
      <c r="AP103" s="11"/>
      <c r="AQ103" s="11"/>
      <c r="AR103" s="11"/>
      <c r="AS103" s="11"/>
      <c r="AT103" s="11"/>
      <c r="AU103" s="11"/>
    </row>
    <row r="104" spans="2:47" s="12" customFormat="1" ht="33.6" customHeight="1" x14ac:dyDescent="0.2">
      <c r="B104" s="138" t="s">
        <v>168</v>
      </c>
      <c r="C104" s="13"/>
      <c r="D104" s="14"/>
      <c r="E104" s="15"/>
      <c r="F104" s="16"/>
      <c r="G104" s="34"/>
      <c r="H104" s="17"/>
      <c r="I104" s="35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  <c r="AA104" s="11"/>
      <c r="AB104" s="11"/>
      <c r="AC104" s="11"/>
      <c r="AD104" s="11"/>
      <c r="AE104" s="11"/>
      <c r="AF104" s="11"/>
      <c r="AG104" s="11"/>
      <c r="AH104" s="11"/>
      <c r="AI104" s="11"/>
      <c r="AJ104" s="11"/>
      <c r="AK104" s="11"/>
      <c r="AL104" s="11"/>
      <c r="AM104" s="11"/>
      <c r="AN104" s="11"/>
      <c r="AO104" s="11"/>
      <c r="AP104" s="11"/>
      <c r="AQ104" s="11"/>
      <c r="AR104" s="11"/>
      <c r="AS104" s="11"/>
      <c r="AT104" s="11"/>
      <c r="AU104" s="11"/>
    </row>
    <row r="105" spans="2:47" s="12" customFormat="1" ht="11.25" customHeight="1" x14ac:dyDescent="0.2">
      <c r="B105" s="44" t="s">
        <v>168</v>
      </c>
      <c r="C105" s="65" t="s">
        <v>37</v>
      </c>
      <c r="D105" s="18" t="s">
        <v>44</v>
      </c>
      <c r="E105" s="19"/>
      <c r="F105" s="103">
        <v>145000</v>
      </c>
      <c r="G105" s="104"/>
      <c r="H105" s="105">
        <f>F105-(F105*H3/100)</f>
        <v>145000</v>
      </c>
      <c r="I105" s="98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  <c r="AA105" s="11"/>
      <c r="AB105" s="11"/>
      <c r="AC105" s="11"/>
      <c r="AD105" s="11"/>
      <c r="AE105" s="11"/>
      <c r="AF105" s="11"/>
      <c r="AG105" s="11"/>
      <c r="AH105" s="11"/>
      <c r="AI105" s="11"/>
      <c r="AJ105" s="11"/>
      <c r="AK105" s="11"/>
      <c r="AL105" s="11"/>
      <c r="AM105" s="11"/>
      <c r="AN105" s="11"/>
      <c r="AO105" s="11"/>
      <c r="AP105" s="11"/>
      <c r="AQ105" s="11"/>
      <c r="AR105" s="11"/>
      <c r="AS105" s="11"/>
      <c r="AT105" s="11"/>
      <c r="AU105" s="11"/>
    </row>
    <row r="106" spans="2:47" s="12" customFormat="1" ht="12.75" customHeight="1" x14ac:dyDescent="0.2">
      <c r="B106" s="44" t="s">
        <v>168</v>
      </c>
      <c r="C106" s="65" t="s">
        <v>43</v>
      </c>
      <c r="D106" s="18" t="s">
        <v>45</v>
      </c>
      <c r="E106" s="38" t="s">
        <v>67</v>
      </c>
      <c r="F106" s="103">
        <v>145000</v>
      </c>
      <c r="G106" s="104"/>
      <c r="H106" s="105">
        <f>F106-(F106*H3/100)</f>
        <v>145000</v>
      </c>
      <c r="I106" s="98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  <c r="AA106" s="11"/>
      <c r="AB106" s="11"/>
      <c r="AC106" s="11"/>
      <c r="AD106" s="11"/>
      <c r="AE106" s="11"/>
      <c r="AF106" s="11"/>
      <c r="AG106" s="11"/>
      <c r="AH106" s="11"/>
      <c r="AI106" s="11"/>
      <c r="AJ106" s="11"/>
      <c r="AK106" s="11"/>
      <c r="AL106" s="11"/>
      <c r="AM106" s="11"/>
      <c r="AN106" s="11"/>
      <c r="AO106" s="11"/>
      <c r="AP106" s="11"/>
      <c r="AQ106" s="11"/>
      <c r="AR106" s="11"/>
      <c r="AS106" s="11"/>
      <c r="AT106" s="11"/>
      <c r="AU106" s="11"/>
    </row>
    <row r="107" spans="2:47" s="12" customFormat="1" ht="12.75" customHeight="1" x14ac:dyDescent="0.2">
      <c r="B107" s="44" t="s">
        <v>168</v>
      </c>
      <c r="C107" s="65" t="s">
        <v>42</v>
      </c>
      <c r="D107" s="18" t="s">
        <v>48</v>
      </c>
      <c r="E107" s="20"/>
      <c r="F107" s="103">
        <v>159400</v>
      </c>
      <c r="G107" s="104"/>
      <c r="H107" s="105">
        <f>F107-(F107*H3/100)</f>
        <v>159400</v>
      </c>
      <c r="I107" s="98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  <c r="AA107" s="11"/>
      <c r="AB107" s="11"/>
      <c r="AC107" s="11"/>
      <c r="AD107" s="11"/>
      <c r="AE107" s="11"/>
      <c r="AF107" s="11"/>
      <c r="AG107" s="11"/>
      <c r="AH107" s="11"/>
      <c r="AI107" s="11"/>
      <c r="AJ107" s="11"/>
      <c r="AK107" s="11"/>
      <c r="AL107" s="11"/>
      <c r="AM107" s="11"/>
      <c r="AN107" s="11"/>
      <c r="AO107" s="11"/>
      <c r="AP107" s="11"/>
      <c r="AQ107" s="11"/>
      <c r="AR107" s="11"/>
      <c r="AS107" s="11"/>
      <c r="AT107" s="11"/>
      <c r="AU107" s="11"/>
    </row>
    <row r="108" spans="2:47" s="12" customFormat="1" ht="12.75" customHeight="1" x14ac:dyDescent="0.2">
      <c r="B108" s="44" t="s">
        <v>168</v>
      </c>
      <c r="C108" s="66" t="s">
        <v>330</v>
      </c>
      <c r="D108" s="51" t="s">
        <v>49</v>
      </c>
      <c r="E108" s="27" t="s">
        <v>10</v>
      </c>
      <c r="F108" s="111">
        <v>188500</v>
      </c>
      <c r="G108" s="112"/>
      <c r="H108" s="113">
        <f>F108-(F108*H3/100)</f>
        <v>188500</v>
      </c>
      <c r="I108" s="114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  <c r="AA108" s="11"/>
      <c r="AB108" s="11"/>
      <c r="AC108" s="11"/>
      <c r="AD108" s="11"/>
      <c r="AE108" s="11"/>
      <c r="AF108" s="11"/>
      <c r="AG108" s="11"/>
      <c r="AH108" s="11"/>
      <c r="AI108" s="11"/>
      <c r="AJ108" s="11"/>
      <c r="AK108" s="11"/>
      <c r="AL108" s="11"/>
      <c r="AM108" s="11"/>
      <c r="AN108" s="11"/>
      <c r="AO108" s="11"/>
      <c r="AP108" s="11"/>
      <c r="AQ108" s="11"/>
      <c r="AR108" s="11"/>
      <c r="AS108" s="11"/>
      <c r="AT108" s="11"/>
      <c r="AU108" s="11"/>
    </row>
    <row r="109" spans="2:47" s="12" customFormat="1" ht="13.5" customHeight="1" x14ac:dyDescent="0.2">
      <c r="B109" s="44" t="s">
        <v>168</v>
      </c>
      <c r="C109" s="72" t="s">
        <v>331</v>
      </c>
      <c r="D109" s="53" t="s">
        <v>50</v>
      </c>
      <c r="E109" s="31" t="s">
        <v>259</v>
      </c>
      <c r="F109" s="111">
        <v>188500</v>
      </c>
      <c r="G109" s="112"/>
      <c r="H109" s="113">
        <f>F109-(F109*H3/100)</f>
        <v>188500</v>
      </c>
      <c r="I109" s="126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  <c r="AA109" s="11"/>
      <c r="AB109" s="11"/>
      <c r="AC109" s="11"/>
      <c r="AD109" s="11"/>
      <c r="AE109" s="11"/>
      <c r="AF109" s="11"/>
      <c r="AG109" s="11"/>
      <c r="AH109" s="11"/>
      <c r="AI109" s="11"/>
      <c r="AJ109" s="11"/>
      <c r="AK109" s="11"/>
      <c r="AL109" s="11"/>
      <c r="AM109" s="11"/>
      <c r="AN109" s="11"/>
      <c r="AO109" s="11"/>
      <c r="AP109" s="11"/>
      <c r="AQ109" s="11"/>
      <c r="AR109" s="11"/>
      <c r="AS109" s="11"/>
      <c r="AT109" s="11"/>
      <c r="AU109" s="11"/>
    </row>
    <row r="110" spans="2:47" s="12" customFormat="1" ht="13.5" customHeight="1" x14ac:dyDescent="0.2">
      <c r="B110" s="44" t="s">
        <v>168</v>
      </c>
      <c r="C110" s="72" t="s">
        <v>332</v>
      </c>
      <c r="D110" s="53" t="s">
        <v>51</v>
      </c>
      <c r="E110" s="31" t="s">
        <v>260</v>
      </c>
      <c r="F110" s="123">
        <v>207300</v>
      </c>
      <c r="G110" s="124"/>
      <c r="H110" s="125">
        <f>F110-(F110*H3/100)</f>
        <v>207300</v>
      </c>
      <c r="I110" s="126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  <c r="AA110" s="11"/>
      <c r="AB110" s="11"/>
      <c r="AC110" s="11"/>
      <c r="AD110" s="11"/>
      <c r="AE110" s="11"/>
      <c r="AF110" s="11"/>
      <c r="AG110" s="11"/>
      <c r="AH110" s="11"/>
      <c r="AI110" s="11"/>
      <c r="AJ110" s="11"/>
      <c r="AK110" s="11"/>
      <c r="AL110" s="11"/>
      <c r="AM110" s="11"/>
      <c r="AN110" s="11"/>
      <c r="AO110" s="11"/>
      <c r="AP110" s="11"/>
      <c r="AQ110" s="11"/>
      <c r="AR110" s="11"/>
      <c r="AS110" s="11"/>
      <c r="AT110" s="11"/>
      <c r="AU110" s="11"/>
    </row>
    <row r="111" spans="2:47" s="12" customFormat="1" ht="13.5" customHeight="1" x14ac:dyDescent="0.2">
      <c r="B111" s="44" t="s">
        <v>168</v>
      </c>
      <c r="C111" s="65" t="s">
        <v>268</v>
      </c>
      <c r="D111" s="18" t="s">
        <v>46</v>
      </c>
      <c r="E111" s="40"/>
      <c r="F111" s="103">
        <v>188500</v>
      </c>
      <c r="G111" s="104"/>
      <c r="H111" s="105">
        <f>F111-(F111*H3/100)</f>
        <v>188500</v>
      </c>
      <c r="I111" s="98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  <c r="AA111" s="11"/>
      <c r="AB111" s="11"/>
      <c r="AC111" s="11"/>
      <c r="AD111" s="11"/>
      <c r="AE111" s="11"/>
      <c r="AF111" s="11"/>
      <c r="AG111" s="11"/>
      <c r="AH111" s="11"/>
      <c r="AI111" s="11"/>
      <c r="AJ111" s="11"/>
      <c r="AK111" s="11"/>
      <c r="AL111" s="11"/>
      <c r="AM111" s="11"/>
      <c r="AN111" s="11"/>
      <c r="AO111" s="11"/>
      <c r="AP111" s="11"/>
      <c r="AQ111" s="11"/>
      <c r="AR111" s="11"/>
      <c r="AS111" s="11"/>
      <c r="AT111" s="11"/>
      <c r="AU111" s="11"/>
    </row>
    <row r="112" spans="2:47" s="12" customFormat="1" ht="13.5" customHeight="1" x14ac:dyDescent="0.2">
      <c r="B112" s="44" t="s">
        <v>168</v>
      </c>
      <c r="C112" s="65" t="s">
        <v>376</v>
      </c>
      <c r="D112" s="18" t="s">
        <v>47</v>
      </c>
      <c r="E112" s="38" t="s">
        <v>68</v>
      </c>
      <c r="F112" s="103">
        <v>188500</v>
      </c>
      <c r="G112" s="104"/>
      <c r="H112" s="105">
        <f>F112-(F112*H3/100)</f>
        <v>188500</v>
      </c>
      <c r="I112" s="98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  <c r="AA112" s="11"/>
      <c r="AB112" s="11"/>
      <c r="AC112" s="11"/>
      <c r="AD112" s="11"/>
      <c r="AE112" s="11"/>
      <c r="AF112" s="11"/>
      <c r="AG112" s="11"/>
      <c r="AH112" s="11"/>
      <c r="AI112" s="11"/>
      <c r="AJ112" s="11"/>
      <c r="AK112" s="11"/>
      <c r="AL112" s="11"/>
      <c r="AM112" s="11"/>
      <c r="AN112" s="11"/>
      <c r="AO112" s="11"/>
      <c r="AP112" s="11"/>
      <c r="AQ112" s="11"/>
      <c r="AR112" s="11"/>
      <c r="AS112" s="11"/>
      <c r="AT112" s="11"/>
      <c r="AU112" s="11"/>
    </row>
    <row r="113" spans="2:47" s="12" customFormat="1" ht="13.5" customHeight="1" x14ac:dyDescent="0.2">
      <c r="B113" s="44" t="s">
        <v>168</v>
      </c>
      <c r="C113" s="65" t="s">
        <v>269</v>
      </c>
      <c r="D113" s="18" t="s">
        <v>52</v>
      </c>
      <c r="E113" s="39"/>
      <c r="F113" s="103">
        <v>207300</v>
      </c>
      <c r="G113" s="104"/>
      <c r="H113" s="105">
        <f>F113-(F113*H3/100)</f>
        <v>207300</v>
      </c>
      <c r="I113" s="98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  <c r="AA113" s="11"/>
      <c r="AB113" s="11"/>
      <c r="AC113" s="11"/>
      <c r="AD113" s="11"/>
      <c r="AE113" s="11"/>
      <c r="AF113" s="11"/>
      <c r="AG113" s="11"/>
      <c r="AH113" s="11"/>
      <c r="AI113" s="11"/>
      <c r="AJ113" s="11"/>
      <c r="AK113" s="11"/>
      <c r="AL113" s="11"/>
      <c r="AM113" s="11"/>
      <c r="AN113" s="11"/>
      <c r="AO113" s="11"/>
      <c r="AP113" s="11"/>
      <c r="AQ113" s="11"/>
      <c r="AR113" s="11"/>
      <c r="AS113" s="11"/>
      <c r="AT113" s="11"/>
      <c r="AU113" s="11"/>
    </row>
    <row r="114" spans="2:47" s="12" customFormat="1" ht="13.5" customHeight="1" x14ac:dyDescent="0.2">
      <c r="B114" s="44" t="s">
        <v>168</v>
      </c>
      <c r="C114" s="78" t="s">
        <v>377</v>
      </c>
      <c r="D114" s="129" t="s">
        <v>354</v>
      </c>
      <c r="E114" s="130" t="s">
        <v>348</v>
      </c>
      <c r="F114" s="131">
        <v>245100</v>
      </c>
      <c r="G114" s="132"/>
      <c r="H114" s="133">
        <f>F114-(F114*H3/100)</f>
        <v>245100</v>
      </c>
      <c r="I114" s="134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  <c r="AA114" s="11"/>
      <c r="AB114" s="11"/>
      <c r="AC114" s="11"/>
      <c r="AD114" s="11"/>
      <c r="AE114" s="11"/>
      <c r="AF114" s="11"/>
      <c r="AG114" s="11"/>
      <c r="AH114" s="11"/>
      <c r="AI114" s="11"/>
      <c r="AJ114" s="11"/>
      <c r="AK114" s="11"/>
      <c r="AL114" s="11"/>
      <c r="AM114" s="11"/>
      <c r="AN114" s="11"/>
      <c r="AO114" s="11"/>
      <c r="AP114" s="11"/>
      <c r="AQ114" s="11"/>
      <c r="AR114" s="11"/>
      <c r="AS114" s="11"/>
      <c r="AT114" s="11"/>
      <c r="AU114" s="11"/>
    </row>
    <row r="115" spans="2:47" s="12" customFormat="1" ht="12" customHeight="1" x14ac:dyDescent="0.2">
      <c r="B115" s="44" t="s">
        <v>168</v>
      </c>
      <c r="C115" s="78" t="s">
        <v>378</v>
      </c>
      <c r="D115" s="129" t="s">
        <v>353</v>
      </c>
      <c r="E115" s="130" t="s">
        <v>347</v>
      </c>
      <c r="F115" s="131">
        <v>245100</v>
      </c>
      <c r="G115" s="132"/>
      <c r="H115" s="133">
        <f>F115-(F115*H3/100)</f>
        <v>245100</v>
      </c>
      <c r="I115" s="134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  <c r="AA115" s="11"/>
      <c r="AB115" s="11"/>
      <c r="AC115" s="11"/>
      <c r="AD115" s="11"/>
      <c r="AE115" s="11"/>
      <c r="AF115" s="11"/>
      <c r="AG115" s="11"/>
      <c r="AH115" s="11"/>
      <c r="AI115" s="11"/>
      <c r="AJ115" s="11"/>
      <c r="AK115" s="11"/>
      <c r="AL115" s="11"/>
      <c r="AM115" s="11"/>
      <c r="AN115" s="11"/>
      <c r="AO115" s="11"/>
      <c r="AP115" s="11"/>
      <c r="AQ115" s="11"/>
      <c r="AR115" s="11"/>
      <c r="AS115" s="11"/>
      <c r="AT115" s="11"/>
      <c r="AU115" s="11"/>
    </row>
    <row r="116" spans="2:47" s="12" customFormat="1" ht="19.2" customHeight="1" x14ac:dyDescent="0.2">
      <c r="B116" s="44" t="s">
        <v>168</v>
      </c>
      <c r="C116" s="78" t="s">
        <v>351</v>
      </c>
      <c r="D116" s="129" t="s">
        <v>352</v>
      </c>
      <c r="E116" s="130" t="s">
        <v>349</v>
      </c>
      <c r="F116" s="131">
        <v>269500</v>
      </c>
      <c r="G116" s="132"/>
      <c r="H116" s="133">
        <f>F116-(F116*H3/100)</f>
        <v>269500</v>
      </c>
      <c r="I116" s="134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  <c r="AA116" s="11"/>
      <c r="AB116" s="11"/>
      <c r="AC116" s="11"/>
      <c r="AD116" s="11"/>
      <c r="AE116" s="11"/>
      <c r="AF116" s="11"/>
      <c r="AG116" s="11"/>
      <c r="AH116" s="11"/>
      <c r="AI116" s="11"/>
      <c r="AJ116" s="11"/>
      <c r="AK116" s="11"/>
      <c r="AL116" s="11"/>
      <c r="AM116" s="11"/>
      <c r="AN116" s="11"/>
      <c r="AO116" s="11"/>
      <c r="AP116" s="11"/>
      <c r="AQ116" s="11"/>
      <c r="AR116" s="11"/>
      <c r="AS116" s="11"/>
      <c r="AT116" s="11"/>
      <c r="AU116" s="11"/>
    </row>
    <row r="117" spans="2:47" s="12" customFormat="1" ht="13.8" customHeight="1" x14ac:dyDescent="0.2">
      <c r="B117" s="44" t="s">
        <v>168</v>
      </c>
      <c r="C117" s="68"/>
      <c r="D117" s="58" t="s">
        <v>7</v>
      </c>
      <c r="E117" s="87"/>
      <c r="F117" s="119"/>
      <c r="G117" s="120"/>
      <c r="H117" s="121"/>
      <c r="I117" s="122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  <c r="AA117" s="11"/>
      <c r="AB117" s="11"/>
      <c r="AC117" s="11"/>
      <c r="AD117" s="11"/>
      <c r="AE117" s="11"/>
      <c r="AF117" s="11"/>
      <c r="AG117" s="11"/>
      <c r="AH117" s="11"/>
      <c r="AI117" s="11"/>
      <c r="AJ117" s="11"/>
      <c r="AK117" s="11"/>
      <c r="AL117" s="11"/>
      <c r="AM117" s="11"/>
      <c r="AN117" s="11"/>
      <c r="AO117" s="11"/>
      <c r="AP117" s="11"/>
      <c r="AQ117" s="11"/>
      <c r="AR117" s="11"/>
      <c r="AS117" s="11"/>
      <c r="AT117" s="11"/>
      <c r="AU117" s="11"/>
    </row>
    <row r="118" spans="2:47" s="12" customFormat="1" ht="21" customHeight="1" x14ac:dyDescent="0.2">
      <c r="B118" s="44" t="s">
        <v>168</v>
      </c>
      <c r="C118" s="65" t="s">
        <v>369</v>
      </c>
      <c r="D118" s="37" t="s">
        <v>368</v>
      </c>
      <c r="E118" s="85" t="s">
        <v>371</v>
      </c>
      <c r="F118" s="103">
        <v>4100</v>
      </c>
      <c r="G118" s="104"/>
      <c r="H118" s="106"/>
      <c r="I118" s="98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  <c r="AA118" s="11"/>
      <c r="AB118" s="11"/>
      <c r="AC118" s="11"/>
      <c r="AD118" s="11"/>
      <c r="AE118" s="11"/>
      <c r="AF118" s="11"/>
      <c r="AG118" s="11"/>
      <c r="AH118" s="11"/>
      <c r="AI118" s="11"/>
      <c r="AJ118" s="11"/>
      <c r="AK118" s="11"/>
      <c r="AL118" s="11"/>
      <c r="AM118" s="11"/>
      <c r="AN118" s="11"/>
      <c r="AO118" s="11"/>
      <c r="AP118" s="11"/>
      <c r="AQ118" s="11"/>
      <c r="AR118" s="11"/>
      <c r="AS118" s="11"/>
      <c r="AT118" s="11"/>
      <c r="AU118" s="11"/>
    </row>
    <row r="119" spans="2:47" s="12" customFormat="1" ht="20.399999999999999" customHeight="1" x14ac:dyDescent="0.2">
      <c r="B119" s="44" t="s">
        <v>168</v>
      </c>
      <c r="C119" s="65" t="s">
        <v>373</v>
      </c>
      <c r="D119" s="37" t="s">
        <v>370</v>
      </c>
      <c r="E119" s="85" t="s">
        <v>372</v>
      </c>
      <c r="F119" s="103">
        <v>4100</v>
      </c>
      <c r="G119" s="104"/>
      <c r="H119" s="106"/>
      <c r="I119" s="98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  <c r="AA119" s="11"/>
      <c r="AB119" s="11"/>
      <c r="AC119" s="11"/>
      <c r="AD119" s="11"/>
      <c r="AE119" s="11"/>
      <c r="AF119" s="11"/>
      <c r="AG119" s="11"/>
      <c r="AH119" s="11"/>
      <c r="AI119" s="11"/>
      <c r="AJ119" s="11"/>
      <c r="AK119" s="11"/>
      <c r="AL119" s="11"/>
      <c r="AM119" s="11"/>
      <c r="AN119" s="11"/>
      <c r="AO119" s="11"/>
      <c r="AP119" s="11"/>
      <c r="AQ119" s="11"/>
      <c r="AR119" s="11"/>
      <c r="AS119" s="11"/>
      <c r="AT119" s="11"/>
      <c r="AU119" s="11"/>
    </row>
    <row r="120" spans="2:47" s="12" customFormat="1" ht="21.6" customHeight="1" x14ac:dyDescent="0.2">
      <c r="B120" s="44" t="s">
        <v>168</v>
      </c>
      <c r="C120" s="65" t="s">
        <v>361</v>
      </c>
      <c r="D120" s="37" t="s">
        <v>366</v>
      </c>
      <c r="E120" s="85" t="s">
        <v>122</v>
      </c>
      <c r="F120" s="103">
        <v>1900</v>
      </c>
      <c r="G120" s="104"/>
      <c r="H120" s="106"/>
      <c r="I120" s="98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  <c r="AA120" s="11"/>
      <c r="AB120" s="11"/>
      <c r="AC120" s="11"/>
      <c r="AD120" s="11"/>
      <c r="AE120" s="11"/>
      <c r="AF120" s="11"/>
      <c r="AG120" s="11"/>
      <c r="AH120" s="11"/>
      <c r="AI120" s="11"/>
      <c r="AJ120" s="11"/>
      <c r="AK120" s="11"/>
      <c r="AL120" s="11"/>
      <c r="AM120" s="11"/>
      <c r="AN120" s="11"/>
      <c r="AO120" s="11"/>
      <c r="AP120" s="11"/>
      <c r="AQ120" s="11"/>
      <c r="AR120" s="11"/>
      <c r="AS120" s="11"/>
      <c r="AT120" s="11"/>
      <c r="AU120" s="11"/>
    </row>
    <row r="121" spans="2:47" s="12" customFormat="1" ht="22.8" customHeight="1" x14ac:dyDescent="0.2">
      <c r="B121" s="44" t="s">
        <v>168</v>
      </c>
      <c r="C121" s="65" t="s">
        <v>364</v>
      </c>
      <c r="D121" s="37" t="s">
        <v>367</v>
      </c>
      <c r="E121" s="85" t="s">
        <v>363</v>
      </c>
      <c r="F121" s="103">
        <v>2500</v>
      </c>
      <c r="G121" s="104"/>
      <c r="H121" s="106"/>
      <c r="I121" s="98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  <c r="AA121" s="11"/>
      <c r="AB121" s="11"/>
      <c r="AC121" s="11"/>
      <c r="AD121" s="11"/>
      <c r="AE121" s="11"/>
      <c r="AF121" s="11"/>
      <c r="AG121" s="11"/>
      <c r="AH121" s="11"/>
      <c r="AI121" s="11"/>
      <c r="AJ121" s="11"/>
      <c r="AK121" s="11"/>
      <c r="AL121" s="11"/>
      <c r="AM121" s="11"/>
      <c r="AN121" s="11"/>
      <c r="AO121" s="11"/>
      <c r="AP121" s="11"/>
      <c r="AQ121" s="11"/>
      <c r="AR121" s="11"/>
      <c r="AS121" s="11"/>
      <c r="AT121" s="11"/>
      <c r="AU121" s="11"/>
    </row>
    <row r="122" spans="2:47" s="12" customFormat="1" ht="13.8" customHeight="1" x14ac:dyDescent="0.2">
      <c r="B122" s="44" t="s">
        <v>168</v>
      </c>
      <c r="C122" s="65" t="s">
        <v>374</v>
      </c>
      <c r="D122" s="37" t="s">
        <v>375</v>
      </c>
      <c r="E122" s="85"/>
      <c r="F122" s="103">
        <v>400</v>
      </c>
      <c r="G122" s="104"/>
      <c r="H122" s="106"/>
      <c r="I122" s="98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  <c r="AA122" s="11"/>
      <c r="AB122" s="11"/>
      <c r="AC122" s="11"/>
      <c r="AD122" s="11"/>
      <c r="AE122" s="11"/>
      <c r="AF122" s="11"/>
      <c r="AG122" s="11"/>
      <c r="AH122" s="11"/>
      <c r="AI122" s="11"/>
      <c r="AJ122" s="11"/>
      <c r="AK122" s="11"/>
      <c r="AL122" s="11"/>
      <c r="AM122" s="11"/>
      <c r="AN122" s="11"/>
      <c r="AO122" s="11"/>
      <c r="AP122" s="11"/>
      <c r="AQ122" s="11"/>
      <c r="AR122" s="11"/>
      <c r="AS122" s="11"/>
      <c r="AT122" s="11"/>
      <c r="AU122" s="11"/>
    </row>
    <row r="123" spans="2:47" s="12" customFormat="1" ht="12.75" customHeight="1" x14ac:dyDescent="0.2">
      <c r="B123" s="46" t="s">
        <v>53</v>
      </c>
      <c r="C123" s="13"/>
      <c r="D123" s="14" t="s">
        <v>17</v>
      </c>
      <c r="E123" s="15"/>
      <c r="F123" s="16"/>
      <c r="G123" s="34"/>
      <c r="H123" s="17"/>
      <c r="I123" s="35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  <c r="AA123" s="11"/>
      <c r="AB123" s="11"/>
      <c r="AC123" s="11"/>
      <c r="AD123" s="11"/>
      <c r="AE123" s="11"/>
      <c r="AF123" s="11"/>
      <c r="AG123" s="11"/>
      <c r="AH123" s="11"/>
      <c r="AI123" s="11"/>
      <c r="AJ123" s="11"/>
      <c r="AK123" s="11"/>
      <c r="AL123" s="11"/>
      <c r="AM123" s="11"/>
      <c r="AN123" s="11"/>
      <c r="AO123" s="11"/>
      <c r="AP123" s="11"/>
      <c r="AQ123" s="11"/>
      <c r="AR123" s="11"/>
      <c r="AS123" s="11"/>
      <c r="AT123" s="11"/>
      <c r="AU123" s="11"/>
    </row>
    <row r="124" spans="2:47" s="12" customFormat="1" ht="12.75" customHeight="1" x14ac:dyDescent="0.2">
      <c r="B124" s="41" t="s">
        <v>53</v>
      </c>
      <c r="C124" s="65" t="s">
        <v>266</v>
      </c>
      <c r="D124" s="18" t="s">
        <v>54</v>
      </c>
      <c r="E124" s="171" t="s">
        <v>67</v>
      </c>
      <c r="F124" s="103">
        <v>132900</v>
      </c>
      <c r="G124" s="104"/>
      <c r="H124" s="105">
        <f>F124-(F124*H3/100)</f>
        <v>132900</v>
      </c>
      <c r="I124" s="98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  <c r="AA124" s="11"/>
      <c r="AB124" s="11"/>
      <c r="AC124" s="11"/>
      <c r="AD124" s="11"/>
      <c r="AE124" s="11"/>
      <c r="AF124" s="11"/>
      <c r="AG124" s="11"/>
      <c r="AH124" s="11"/>
      <c r="AI124" s="11"/>
      <c r="AJ124" s="11"/>
      <c r="AK124" s="11"/>
      <c r="AL124" s="11"/>
      <c r="AM124" s="11"/>
      <c r="AN124" s="11"/>
      <c r="AO124" s="11"/>
      <c r="AP124" s="11"/>
      <c r="AQ124" s="11"/>
      <c r="AR124" s="11"/>
      <c r="AS124" s="11"/>
      <c r="AT124" s="11"/>
      <c r="AU124" s="11"/>
    </row>
    <row r="125" spans="2:47" s="12" customFormat="1" ht="14.25" customHeight="1" x14ac:dyDescent="0.2">
      <c r="B125" s="41" t="s">
        <v>53</v>
      </c>
      <c r="C125" s="65" t="s">
        <v>267</v>
      </c>
      <c r="D125" s="18" t="s">
        <v>55</v>
      </c>
      <c r="E125" s="173"/>
      <c r="F125" s="103">
        <v>132900</v>
      </c>
      <c r="G125" s="104"/>
      <c r="H125" s="105">
        <f>F125-(F125*H3/100)</f>
        <v>132900</v>
      </c>
      <c r="I125" s="98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  <c r="AA125" s="11"/>
      <c r="AB125" s="11"/>
      <c r="AC125" s="11"/>
      <c r="AD125" s="11"/>
      <c r="AE125" s="11"/>
      <c r="AF125" s="11"/>
      <c r="AG125" s="11"/>
      <c r="AH125" s="11"/>
      <c r="AI125" s="11"/>
      <c r="AJ125" s="11"/>
      <c r="AK125" s="11"/>
      <c r="AL125" s="11"/>
      <c r="AM125" s="11"/>
      <c r="AN125" s="11"/>
      <c r="AO125" s="11"/>
      <c r="AP125" s="11"/>
      <c r="AQ125" s="11"/>
      <c r="AR125" s="11"/>
      <c r="AS125" s="11"/>
      <c r="AT125" s="11"/>
      <c r="AU125" s="11"/>
    </row>
    <row r="126" spans="2:47" s="12" customFormat="1" ht="13.5" customHeight="1" x14ac:dyDescent="0.2">
      <c r="B126" s="41" t="s">
        <v>53</v>
      </c>
      <c r="C126" s="66" t="s">
        <v>271</v>
      </c>
      <c r="D126" s="51" t="s">
        <v>56</v>
      </c>
      <c r="E126" s="27" t="s">
        <v>10</v>
      </c>
      <c r="F126" s="111">
        <v>172800</v>
      </c>
      <c r="G126" s="112"/>
      <c r="H126" s="113">
        <f>F126-(F126*H3/100)</f>
        <v>172800</v>
      </c>
      <c r="I126" s="114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  <c r="AA126" s="11"/>
      <c r="AB126" s="11"/>
      <c r="AC126" s="11"/>
      <c r="AD126" s="11"/>
      <c r="AE126" s="11"/>
      <c r="AF126" s="11"/>
      <c r="AG126" s="11"/>
      <c r="AH126" s="11"/>
      <c r="AI126" s="11"/>
      <c r="AJ126" s="11"/>
      <c r="AK126" s="11"/>
      <c r="AL126" s="11"/>
      <c r="AM126" s="11"/>
      <c r="AN126" s="11"/>
      <c r="AO126" s="11"/>
      <c r="AP126" s="11"/>
      <c r="AQ126" s="11"/>
      <c r="AR126" s="11"/>
      <c r="AS126" s="11"/>
      <c r="AT126" s="11"/>
      <c r="AU126" s="11"/>
    </row>
    <row r="127" spans="2:47" s="12" customFormat="1" ht="11.25" customHeight="1" x14ac:dyDescent="0.2">
      <c r="B127" s="41" t="s">
        <v>53</v>
      </c>
      <c r="C127" s="72" t="s">
        <v>270</v>
      </c>
      <c r="D127" s="53" t="s">
        <v>57</v>
      </c>
      <c r="E127" s="31" t="s">
        <v>259</v>
      </c>
      <c r="F127" s="123">
        <v>172800</v>
      </c>
      <c r="G127" s="124"/>
      <c r="H127" s="125">
        <f>F127-(F127*H3/100)</f>
        <v>172800</v>
      </c>
      <c r="I127" s="126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  <c r="AA127" s="11"/>
      <c r="AB127" s="11"/>
      <c r="AC127" s="11"/>
      <c r="AD127" s="11"/>
      <c r="AE127" s="11"/>
      <c r="AF127" s="11"/>
      <c r="AG127" s="11"/>
      <c r="AH127" s="11"/>
      <c r="AI127" s="11"/>
      <c r="AJ127" s="11"/>
      <c r="AK127" s="11"/>
      <c r="AL127" s="11"/>
      <c r="AM127" s="11"/>
      <c r="AN127" s="11"/>
      <c r="AO127" s="11"/>
      <c r="AP127" s="11"/>
      <c r="AQ127" s="11"/>
      <c r="AR127" s="11"/>
      <c r="AS127" s="11"/>
      <c r="AT127" s="11"/>
      <c r="AU127" s="11"/>
    </row>
    <row r="128" spans="2:47" s="12" customFormat="1" ht="11.25" customHeight="1" x14ac:dyDescent="0.2">
      <c r="B128" s="41" t="s">
        <v>53</v>
      </c>
      <c r="C128" s="67"/>
      <c r="D128" s="52"/>
      <c r="E128" s="31" t="s">
        <v>260</v>
      </c>
      <c r="F128" s="115"/>
      <c r="G128" s="116"/>
      <c r="H128" s="117"/>
      <c r="I128" s="118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  <c r="AA128" s="11"/>
      <c r="AB128" s="11"/>
      <c r="AC128" s="11"/>
      <c r="AD128" s="11"/>
      <c r="AE128" s="11"/>
      <c r="AF128" s="11"/>
      <c r="AG128" s="11"/>
      <c r="AH128" s="11"/>
      <c r="AI128" s="11"/>
      <c r="AJ128" s="11"/>
      <c r="AK128" s="11"/>
      <c r="AL128" s="11"/>
      <c r="AM128" s="11"/>
      <c r="AN128" s="11"/>
      <c r="AO128" s="11"/>
      <c r="AP128" s="11"/>
      <c r="AQ128" s="11"/>
      <c r="AR128" s="11"/>
      <c r="AS128" s="11"/>
      <c r="AT128" s="11"/>
      <c r="AU128" s="11"/>
    </row>
    <row r="129" spans="2:47" s="12" customFormat="1" ht="15" customHeight="1" x14ac:dyDescent="0.2">
      <c r="B129" s="41" t="s">
        <v>53</v>
      </c>
      <c r="C129" s="68"/>
      <c r="D129" s="58" t="s">
        <v>7</v>
      </c>
      <c r="E129" s="87"/>
      <c r="F129" s="119"/>
      <c r="G129" s="120"/>
      <c r="H129" s="121"/>
      <c r="I129" s="122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  <c r="AA129" s="11"/>
      <c r="AB129" s="11"/>
      <c r="AC129" s="11"/>
      <c r="AD129" s="11"/>
      <c r="AE129" s="11"/>
      <c r="AF129" s="11"/>
      <c r="AG129" s="11"/>
      <c r="AH129" s="11"/>
      <c r="AI129" s="11"/>
      <c r="AJ129" s="11"/>
      <c r="AK129" s="11"/>
      <c r="AL129" s="11"/>
      <c r="AM129" s="11"/>
      <c r="AN129" s="11"/>
      <c r="AO129" s="11"/>
      <c r="AP129" s="11"/>
      <c r="AQ129" s="11"/>
      <c r="AR129" s="11"/>
      <c r="AS129" s="11"/>
      <c r="AT129" s="11"/>
      <c r="AU129" s="11"/>
    </row>
    <row r="130" spans="2:47" s="12" customFormat="1" ht="11.25" customHeight="1" x14ac:dyDescent="0.2">
      <c r="B130" s="41" t="s">
        <v>53</v>
      </c>
      <c r="C130" s="65" t="s">
        <v>126</v>
      </c>
      <c r="D130" s="18" t="s">
        <v>41</v>
      </c>
      <c r="E130" s="85" t="s">
        <v>94</v>
      </c>
      <c r="F130" s="103">
        <v>3300</v>
      </c>
      <c r="G130" s="104"/>
      <c r="H130" s="106"/>
      <c r="I130" s="98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  <c r="AA130" s="11"/>
      <c r="AB130" s="11"/>
      <c r="AC130" s="11"/>
      <c r="AD130" s="11"/>
      <c r="AE130" s="11"/>
      <c r="AF130" s="11"/>
      <c r="AG130" s="11"/>
      <c r="AH130" s="11"/>
      <c r="AI130" s="11"/>
      <c r="AJ130" s="11"/>
      <c r="AK130" s="11"/>
      <c r="AL130" s="11"/>
      <c r="AM130" s="11"/>
      <c r="AN130" s="11"/>
      <c r="AO130" s="11"/>
      <c r="AP130" s="11"/>
      <c r="AQ130" s="11"/>
      <c r="AR130" s="11"/>
      <c r="AS130" s="11"/>
      <c r="AT130" s="11"/>
      <c r="AU130" s="11"/>
    </row>
    <row r="131" spans="2:47" s="12" customFormat="1" ht="11.25" customHeight="1" x14ac:dyDescent="0.2">
      <c r="B131" s="41" t="s">
        <v>53</v>
      </c>
      <c r="C131" s="65" t="s">
        <v>381</v>
      </c>
      <c r="D131" s="37" t="s">
        <v>380</v>
      </c>
      <c r="E131" s="85" t="s">
        <v>94</v>
      </c>
      <c r="F131" s="103">
        <v>3300</v>
      </c>
      <c r="G131" s="104"/>
      <c r="H131" s="106"/>
      <c r="I131" s="98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  <c r="AA131" s="11"/>
      <c r="AB131" s="11"/>
      <c r="AC131" s="11"/>
      <c r="AD131" s="11"/>
      <c r="AE131" s="11"/>
      <c r="AF131" s="11"/>
      <c r="AG131" s="11"/>
      <c r="AH131" s="11"/>
      <c r="AI131" s="11"/>
      <c r="AJ131" s="11"/>
      <c r="AK131" s="11"/>
      <c r="AL131" s="11"/>
      <c r="AM131" s="11"/>
      <c r="AN131" s="11"/>
      <c r="AO131" s="11"/>
      <c r="AP131" s="11"/>
      <c r="AQ131" s="11"/>
      <c r="AR131" s="11"/>
      <c r="AS131" s="11"/>
      <c r="AT131" s="11"/>
      <c r="AU131" s="11"/>
    </row>
    <row r="132" spans="2:47" s="12" customFormat="1" ht="11.25" customHeight="1" x14ac:dyDescent="0.2">
      <c r="B132" s="41" t="s">
        <v>53</v>
      </c>
      <c r="C132" s="65" t="s">
        <v>383</v>
      </c>
      <c r="D132" s="37" t="s">
        <v>382</v>
      </c>
      <c r="E132" s="85" t="s">
        <v>386</v>
      </c>
      <c r="F132" s="103">
        <v>7700</v>
      </c>
      <c r="G132" s="104"/>
      <c r="H132" s="106"/>
      <c r="I132" s="98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  <c r="AA132" s="11"/>
      <c r="AB132" s="11"/>
      <c r="AC132" s="11"/>
      <c r="AD132" s="11"/>
      <c r="AE132" s="11"/>
      <c r="AF132" s="11"/>
      <c r="AG132" s="11"/>
      <c r="AH132" s="11"/>
      <c r="AI132" s="11"/>
      <c r="AJ132" s="11"/>
      <c r="AK132" s="11"/>
      <c r="AL132" s="11"/>
      <c r="AM132" s="11"/>
      <c r="AN132" s="11"/>
      <c r="AO132" s="11"/>
      <c r="AP132" s="11"/>
      <c r="AQ132" s="11"/>
      <c r="AR132" s="11"/>
      <c r="AS132" s="11"/>
      <c r="AT132" s="11"/>
      <c r="AU132" s="11"/>
    </row>
    <row r="133" spans="2:47" s="12" customFormat="1" ht="11.25" customHeight="1" x14ac:dyDescent="0.2">
      <c r="B133" s="41" t="s">
        <v>53</v>
      </c>
      <c r="C133" s="65" t="s">
        <v>385</v>
      </c>
      <c r="D133" s="37" t="s">
        <v>384</v>
      </c>
      <c r="E133" s="85" t="s">
        <v>387</v>
      </c>
      <c r="F133" s="103">
        <v>7700</v>
      </c>
      <c r="G133" s="104"/>
      <c r="H133" s="106"/>
      <c r="I133" s="98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  <c r="AA133" s="11"/>
      <c r="AB133" s="11"/>
      <c r="AC133" s="11"/>
      <c r="AD133" s="11"/>
      <c r="AE133" s="11"/>
      <c r="AF133" s="11"/>
      <c r="AG133" s="11"/>
      <c r="AH133" s="11"/>
      <c r="AI133" s="11"/>
      <c r="AJ133" s="11"/>
      <c r="AK133" s="11"/>
      <c r="AL133" s="11"/>
      <c r="AM133" s="11"/>
      <c r="AN133" s="11"/>
      <c r="AO133" s="11"/>
      <c r="AP133" s="11"/>
      <c r="AQ133" s="11"/>
      <c r="AR133" s="11"/>
      <c r="AS133" s="11"/>
      <c r="AT133" s="11"/>
      <c r="AU133" s="11"/>
    </row>
    <row r="134" spans="2:47" s="12" customFormat="1" ht="19.8" customHeight="1" x14ac:dyDescent="0.2">
      <c r="B134" s="41" t="s">
        <v>53</v>
      </c>
      <c r="C134" s="65" t="s">
        <v>369</v>
      </c>
      <c r="D134" s="37" t="s">
        <v>368</v>
      </c>
      <c r="E134" s="85" t="s">
        <v>371</v>
      </c>
      <c r="F134" s="103">
        <v>4100</v>
      </c>
      <c r="G134" s="104"/>
      <c r="H134" s="106"/>
      <c r="I134" s="98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  <c r="AA134" s="11"/>
      <c r="AB134" s="11"/>
      <c r="AC134" s="11"/>
      <c r="AD134" s="11"/>
      <c r="AE134" s="11"/>
      <c r="AF134" s="11"/>
      <c r="AG134" s="11"/>
      <c r="AH134" s="11"/>
      <c r="AI134" s="11"/>
      <c r="AJ134" s="11"/>
      <c r="AK134" s="11"/>
      <c r="AL134" s="11"/>
      <c r="AM134" s="11"/>
      <c r="AN134" s="11"/>
      <c r="AO134" s="11"/>
      <c r="AP134" s="11"/>
      <c r="AQ134" s="11"/>
      <c r="AR134" s="11"/>
      <c r="AS134" s="11"/>
      <c r="AT134" s="11"/>
      <c r="AU134" s="11"/>
    </row>
    <row r="135" spans="2:47" s="12" customFormat="1" ht="19.8" customHeight="1" x14ac:dyDescent="0.2">
      <c r="B135" s="41" t="s">
        <v>53</v>
      </c>
      <c r="C135" s="65" t="s">
        <v>373</v>
      </c>
      <c r="D135" s="37" t="s">
        <v>370</v>
      </c>
      <c r="E135" s="85" t="s">
        <v>372</v>
      </c>
      <c r="F135" s="103">
        <v>4100</v>
      </c>
      <c r="G135" s="104"/>
      <c r="H135" s="106"/>
      <c r="I135" s="98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  <c r="AA135" s="11"/>
      <c r="AB135" s="11"/>
      <c r="AC135" s="11"/>
      <c r="AD135" s="11"/>
      <c r="AE135" s="11"/>
      <c r="AF135" s="11"/>
      <c r="AG135" s="11"/>
      <c r="AH135" s="11"/>
      <c r="AI135" s="11"/>
      <c r="AJ135" s="11"/>
      <c r="AK135" s="11"/>
      <c r="AL135" s="11"/>
      <c r="AM135" s="11"/>
      <c r="AN135" s="11"/>
      <c r="AO135" s="11"/>
      <c r="AP135" s="11"/>
      <c r="AQ135" s="11"/>
      <c r="AR135" s="11"/>
      <c r="AS135" s="11"/>
      <c r="AT135" s="11"/>
      <c r="AU135" s="11"/>
    </row>
    <row r="136" spans="2:47" s="12" customFormat="1" ht="22.8" customHeight="1" x14ac:dyDescent="0.2">
      <c r="B136" s="41" t="s">
        <v>53</v>
      </c>
      <c r="C136" s="65" t="s">
        <v>361</v>
      </c>
      <c r="D136" s="37" t="s">
        <v>362</v>
      </c>
      <c r="E136" s="85" t="s">
        <v>122</v>
      </c>
      <c r="F136" s="103">
        <v>1900</v>
      </c>
      <c r="G136" s="104"/>
      <c r="H136" s="106"/>
      <c r="I136" s="98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  <c r="AA136" s="11"/>
      <c r="AB136" s="11"/>
      <c r="AC136" s="11"/>
      <c r="AD136" s="11"/>
      <c r="AE136" s="11"/>
      <c r="AF136" s="11"/>
      <c r="AG136" s="11"/>
      <c r="AH136" s="11"/>
      <c r="AI136" s="11"/>
      <c r="AJ136" s="11"/>
      <c r="AK136" s="11"/>
      <c r="AL136" s="11"/>
      <c r="AM136" s="11"/>
      <c r="AN136" s="11"/>
      <c r="AO136" s="11"/>
      <c r="AP136" s="11"/>
      <c r="AQ136" s="11"/>
      <c r="AR136" s="11"/>
      <c r="AS136" s="11"/>
      <c r="AT136" s="11"/>
      <c r="AU136" s="11"/>
    </row>
    <row r="137" spans="2:47" s="12" customFormat="1" ht="24" customHeight="1" x14ac:dyDescent="0.2">
      <c r="B137" s="41" t="s">
        <v>53</v>
      </c>
      <c r="C137" s="65" t="s">
        <v>364</v>
      </c>
      <c r="D137" s="37" t="s">
        <v>365</v>
      </c>
      <c r="E137" s="85" t="s">
        <v>363</v>
      </c>
      <c r="F137" s="103">
        <v>2500</v>
      </c>
      <c r="G137" s="104"/>
      <c r="H137" s="106"/>
      <c r="I137" s="98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  <c r="AA137" s="11"/>
      <c r="AB137" s="11"/>
      <c r="AC137" s="11"/>
      <c r="AD137" s="11"/>
      <c r="AE137" s="11"/>
      <c r="AF137" s="11"/>
      <c r="AG137" s="11"/>
      <c r="AH137" s="11"/>
      <c r="AI137" s="11"/>
      <c r="AJ137" s="11"/>
      <c r="AK137" s="11"/>
      <c r="AL137" s="11"/>
      <c r="AM137" s="11"/>
      <c r="AN137" s="11"/>
      <c r="AO137" s="11"/>
      <c r="AP137" s="11"/>
      <c r="AQ137" s="11"/>
      <c r="AR137" s="11"/>
      <c r="AS137" s="11"/>
      <c r="AT137" s="11"/>
      <c r="AU137" s="11"/>
    </row>
    <row r="138" spans="2:47" s="12" customFormat="1" ht="13.2" customHeight="1" x14ac:dyDescent="0.2">
      <c r="B138" s="41" t="s">
        <v>53</v>
      </c>
      <c r="C138" s="65" t="s">
        <v>374</v>
      </c>
      <c r="D138" s="37" t="s">
        <v>375</v>
      </c>
      <c r="E138" s="85"/>
      <c r="F138" s="103">
        <v>400</v>
      </c>
      <c r="G138" s="104"/>
      <c r="H138" s="106"/>
      <c r="I138" s="98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  <c r="AA138" s="11"/>
      <c r="AB138" s="11"/>
      <c r="AC138" s="11"/>
      <c r="AD138" s="11"/>
      <c r="AE138" s="11"/>
      <c r="AF138" s="11"/>
      <c r="AG138" s="11"/>
      <c r="AH138" s="11"/>
      <c r="AI138" s="11"/>
      <c r="AJ138" s="11"/>
      <c r="AK138" s="11"/>
      <c r="AL138" s="11"/>
      <c r="AM138" s="11"/>
      <c r="AN138" s="11"/>
      <c r="AO138" s="11"/>
      <c r="AP138" s="11"/>
      <c r="AQ138" s="11"/>
      <c r="AR138" s="11"/>
      <c r="AS138" s="11"/>
      <c r="AT138" s="11"/>
      <c r="AU138" s="11"/>
    </row>
    <row r="139" spans="2:47" s="12" customFormat="1" ht="12.75" customHeight="1" x14ac:dyDescent="0.2">
      <c r="B139" s="41" t="s">
        <v>53</v>
      </c>
      <c r="C139" s="69" t="s">
        <v>310</v>
      </c>
      <c r="D139" s="18" t="s">
        <v>39</v>
      </c>
      <c r="E139" s="85" t="s">
        <v>95</v>
      </c>
      <c r="F139" s="103">
        <v>12000</v>
      </c>
      <c r="G139" s="104"/>
      <c r="H139" s="106"/>
      <c r="I139" s="98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  <c r="AA139" s="11"/>
      <c r="AB139" s="11"/>
      <c r="AC139" s="11"/>
      <c r="AD139" s="11"/>
      <c r="AE139" s="11"/>
      <c r="AF139" s="11"/>
      <c r="AG139" s="11"/>
      <c r="AH139" s="11"/>
      <c r="AI139" s="11"/>
      <c r="AJ139" s="11"/>
      <c r="AK139" s="11"/>
      <c r="AL139" s="11"/>
      <c r="AM139" s="11"/>
      <c r="AN139" s="11"/>
      <c r="AO139" s="11"/>
      <c r="AP139" s="11"/>
      <c r="AQ139" s="11"/>
      <c r="AR139" s="11"/>
      <c r="AS139" s="11"/>
      <c r="AT139" s="11"/>
      <c r="AU139" s="11"/>
    </row>
    <row r="140" spans="2:47" s="12" customFormat="1" ht="13.5" customHeight="1" x14ac:dyDescent="0.2">
      <c r="B140" s="41" t="s">
        <v>53</v>
      </c>
      <c r="C140" s="69" t="s">
        <v>311</v>
      </c>
      <c r="D140" s="18" t="s">
        <v>40</v>
      </c>
      <c r="E140" s="85" t="s">
        <v>95</v>
      </c>
      <c r="F140" s="103">
        <v>10300</v>
      </c>
      <c r="G140" s="104"/>
      <c r="H140" s="106"/>
      <c r="I140" s="98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  <c r="AA140" s="11"/>
      <c r="AB140" s="11"/>
      <c r="AC140" s="11"/>
      <c r="AD140" s="11"/>
      <c r="AE140" s="11"/>
      <c r="AF140" s="11"/>
      <c r="AG140" s="11"/>
      <c r="AH140" s="11"/>
      <c r="AI140" s="11"/>
      <c r="AJ140" s="11"/>
      <c r="AK140" s="11"/>
      <c r="AL140" s="11"/>
      <c r="AM140" s="11"/>
      <c r="AN140" s="11"/>
      <c r="AO140" s="11"/>
      <c r="AP140" s="11"/>
      <c r="AQ140" s="11"/>
      <c r="AR140" s="11"/>
      <c r="AS140" s="11"/>
      <c r="AT140" s="11"/>
      <c r="AU140" s="11"/>
    </row>
    <row r="141" spans="2:47" s="12" customFormat="1" ht="24" customHeight="1" x14ac:dyDescent="0.2">
      <c r="B141" s="169" t="s">
        <v>442</v>
      </c>
      <c r="C141" s="159" t="s">
        <v>411</v>
      </c>
      <c r="D141" s="174" t="s">
        <v>456</v>
      </c>
      <c r="E141" s="174"/>
      <c r="F141" s="174"/>
      <c r="G141" s="174"/>
      <c r="H141" s="174"/>
      <c r="I141" s="175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  <c r="AA141" s="11"/>
      <c r="AB141" s="11"/>
      <c r="AC141" s="11"/>
      <c r="AD141" s="11"/>
      <c r="AE141" s="11"/>
      <c r="AF141" s="11"/>
      <c r="AG141" s="11"/>
      <c r="AH141" s="11"/>
      <c r="AI141" s="11"/>
      <c r="AJ141" s="11"/>
      <c r="AK141" s="11"/>
      <c r="AL141" s="11"/>
      <c r="AM141" s="11"/>
      <c r="AN141" s="11"/>
      <c r="AO141" s="11"/>
      <c r="AP141" s="11"/>
      <c r="AQ141" s="11"/>
      <c r="AR141" s="11"/>
      <c r="AS141" s="11"/>
      <c r="AT141" s="11"/>
      <c r="AU141" s="11"/>
    </row>
    <row r="142" spans="2:47" s="12" customFormat="1" ht="18.600000000000001" customHeight="1" x14ac:dyDescent="0.2">
      <c r="B142" s="41" t="s">
        <v>442</v>
      </c>
      <c r="C142" s="65" t="s">
        <v>445</v>
      </c>
      <c r="D142" s="18" t="s">
        <v>443</v>
      </c>
      <c r="E142" s="85" t="s">
        <v>444</v>
      </c>
      <c r="F142" s="103">
        <f>172000+12200</f>
        <v>184200</v>
      </c>
      <c r="G142" s="104"/>
      <c r="H142" s="105" t="s">
        <v>455</v>
      </c>
      <c r="I142" s="98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  <c r="AA142" s="11"/>
      <c r="AB142" s="11"/>
      <c r="AC142" s="11"/>
      <c r="AD142" s="11"/>
      <c r="AE142" s="11"/>
      <c r="AF142" s="11"/>
      <c r="AG142" s="11"/>
      <c r="AH142" s="11"/>
      <c r="AI142" s="11"/>
      <c r="AJ142" s="11"/>
      <c r="AK142" s="11"/>
      <c r="AL142" s="11"/>
      <c r="AM142" s="11"/>
      <c r="AN142" s="11"/>
      <c r="AO142" s="11"/>
      <c r="AP142" s="11"/>
      <c r="AQ142" s="11"/>
      <c r="AR142" s="11"/>
      <c r="AS142" s="11"/>
      <c r="AT142" s="11"/>
      <c r="AU142" s="11"/>
    </row>
    <row r="143" spans="2:47" s="12" customFormat="1" ht="20.399999999999999" customHeight="1" x14ac:dyDescent="0.2">
      <c r="B143" s="41" t="s">
        <v>442</v>
      </c>
      <c r="C143" s="165" t="s">
        <v>448</v>
      </c>
      <c r="D143" s="32" t="s">
        <v>446</v>
      </c>
      <c r="E143" s="163" t="s">
        <v>447</v>
      </c>
      <c r="F143" s="107">
        <f>172000+10000</f>
        <v>182000</v>
      </c>
      <c r="G143" s="108"/>
      <c r="H143" s="105" t="s">
        <v>455</v>
      </c>
      <c r="I143" s="110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  <c r="AA143" s="11"/>
      <c r="AB143" s="11"/>
      <c r="AC143" s="11"/>
      <c r="AD143" s="11"/>
      <c r="AE143" s="11"/>
      <c r="AF143" s="11"/>
      <c r="AG143" s="11"/>
      <c r="AH143" s="11"/>
      <c r="AI143" s="11"/>
      <c r="AJ143" s="11"/>
      <c r="AK143" s="11"/>
      <c r="AL143" s="11"/>
      <c r="AM143" s="11"/>
      <c r="AN143" s="11"/>
      <c r="AO143" s="11"/>
      <c r="AP143" s="11"/>
      <c r="AQ143" s="11"/>
      <c r="AR143" s="11"/>
      <c r="AS143" s="11"/>
      <c r="AT143" s="11"/>
      <c r="AU143" s="11"/>
    </row>
    <row r="144" spans="2:47" s="12" customFormat="1" ht="20.399999999999999" customHeight="1" x14ac:dyDescent="0.2">
      <c r="B144" s="41" t="s">
        <v>442</v>
      </c>
      <c r="C144" s="165" t="s">
        <v>451</v>
      </c>
      <c r="D144" s="32" t="s">
        <v>449</v>
      </c>
      <c r="E144" s="163" t="s">
        <v>450</v>
      </c>
      <c r="F144" s="107">
        <f>223600+12200</f>
        <v>235800</v>
      </c>
      <c r="G144" s="108"/>
      <c r="H144" s="105" t="s">
        <v>455</v>
      </c>
      <c r="I144" s="110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  <c r="AA144" s="11"/>
      <c r="AB144" s="11"/>
      <c r="AC144" s="11"/>
      <c r="AD144" s="11"/>
      <c r="AE144" s="11"/>
      <c r="AF144" s="11"/>
      <c r="AG144" s="11"/>
      <c r="AH144" s="11"/>
      <c r="AI144" s="11"/>
      <c r="AJ144" s="11"/>
      <c r="AK144" s="11"/>
      <c r="AL144" s="11"/>
      <c r="AM144" s="11"/>
      <c r="AN144" s="11"/>
      <c r="AO144" s="11"/>
      <c r="AP144" s="11"/>
      <c r="AQ144" s="11"/>
      <c r="AR144" s="11"/>
      <c r="AS144" s="11"/>
      <c r="AT144" s="11"/>
      <c r="AU144" s="11"/>
    </row>
    <row r="145" spans="2:47" s="12" customFormat="1" ht="20.399999999999999" customHeight="1" x14ac:dyDescent="0.2">
      <c r="B145" s="41" t="s">
        <v>442</v>
      </c>
      <c r="C145" s="165" t="s">
        <v>453</v>
      </c>
      <c r="D145" s="32" t="s">
        <v>452</v>
      </c>
      <c r="E145" s="163" t="s">
        <v>454</v>
      </c>
      <c r="F145" s="107">
        <f>223600+10000</f>
        <v>233600</v>
      </c>
      <c r="G145" s="108"/>
      <c r="H145" s="105" t="s">
        <v>455</v>
      </c>
      <c r="I145" s="110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  <c r="AA145" s="11"/>
      <c r="AB145" s="11"/>
      <c r="AC145" s="11"/>
      <c r="AD145" s="11"/>
      <c r="AE145" s="11"/>
      <c r="AF145" s="11"/>
      <c r="AG145" s="11"/>
      <c r="AH145" s="11"/>
      <c r="AI145" s="11"/>
      <c r="AJ145" s="11"/>
      <c r="AK145" s="11"/>
      <c r="AL145" s="11"/>
      <c r="AM145" s="11"/>
      <c r="AN145" s="11"/>
      <c r="AO145" s="11"/>
      <c r="AP145" s="11"/>
      <c r="AQ145" s="11"/>
      <c r="AR145" s="11"/>
      <c r="AS145" s="11"/>
      <c r="AT145" s="11"/>
      <c r="AU145" s="11"/>
    </row>
    <row r="146" spans="2:47" s="12" customFormat="1" ht="12" customHeight="1" x14ac:dyDescent="0.2">
      <c r="B146" s="41" t="s">
        <v>442</v>
      </c>
      <c r="C146" s="68"/>
      <c r="D146" s="58" t="s">
        <v>7</v>
      </c>
      <c r="E146" s="87"/>
      <c r="F146" s="119"/>
      <c r="G146" s="120"/>
      <c r="H146" s="121"/>
      <c r="I146" s="122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  <c r="AA146" s="11"/>
      <c r="AB146" s="11"/>
      <c r="AC146" s="11"/>
      <c r="AD146" s="11"/>
      <c r="AE146" s="11"/>
      <c r="AF146" s="11"/>
      <c r="AG146" s="11"/>
      <c r="AH146" s="11"/>
      <c r="AI146" s="11"/>
      <c r="AJ146" s="11"/>
      <c r="AK146" s="11"/>
      <c r="AL146" s="11"/>
      <c r="AM146" s="11"/>
      <c r="AN146" s="11"/>
      <c r="AO146" s="11"/>
      <c r="AP146" s="11"/>
      <c r="AQ146" s="11"/>
      <c r="AR146" s="11"/>
      <c r="AS146" s="11"/>
      <c r="AT146" s="11"/>
      <c r="AU146" s="11"/>
    </row>
    <row r="147" spans="2:47" s="12" customFormat="1" ht="12" customHeight="1" x14ac:dyDescent="0.2">
      <c r="B147" s="41" t="s">
        <v>442</v>
      </c>
      <c r="C147" s="65" t="s">
        <v>322</v>
      </c>
      <c r="D147" s="18" t="s">
        <v>8</v>
      </c>
      <c r="E147" s="85"/>
      <c r="F147" s="103">
        <v>2000</v>
      </c>
      <c r="G147" s="104"/>
      <c r="H147" s="106"/>
      <c r="I147" s="98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1"/>
      <c r="AA147" s="11"/>
      <c r="AB147" s="11"/>
      <c r="AC147" s="11"/>
      <c r="AD147" s="11"/>
      <c r="AE147" s="11"/>
      <c r="AF147" s="11"/>
      <c r="AG147" s="11"/>
      <c r="AH147" s="11"/>
      <c r="AI147" s="11"/>
      <c r="AJ147" s="11"/>
      <c r="AK147" s="11"/>
      <c r="AL147" s="11"/>
      <c r="AM147" s="11"/>
      <c r="AN147" s="11"/>
      <c r="AO147" s="11"/>
      <c r="AP147" s="11"/>
      <c r="AQ147" s="11"/>
      <c r="AR147" s="11"/>
      <c r="AS147" s="11"/>
      <c r="AT147" s="11"/>
      <c r="AU147" s="11"/>
    </row>
    <row r="148" spans="2:47" s="12" customFormat="1" ht="12" customHeight="1" x14ac:dyDescent="0.2">
      <c r="B148" s="45" t="s">
        <v>118</v>
      </c>
      <c r="C148" s="13"/>
      <c r="D148" s="14" t="s">
        <v>17</v>
      </c>
      <c r="E148" s="15"/>
      <c r="F148" s="16"/>
      <c r="G148" s="34"/>
      <c r="H148" s="17"/>
      <c r="I148" s="35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  <c r="AA148" s="11"/>
      <c r="AB148" s="11"/>
      <c r="AC148" s="11"/>
      <c r="AD148" s="11"/>
      <c r="AE148" s="11"/>
      <c r="AF148" s="11"/>
      <c r="AG148" s="11"/>
      <c r="AH148" s="11"/>
      <c r="AI148" s="11"/>
      <c r="AJ148" s="11"/>
      <c r="AK148" s="11"/>
      <c r="AL148" s="11"/>
      <c r="AM148" s="11"/>
      <c r="AN148" s="11"/>
      <c r="AO148" s="11"/>
      <c r="AP148" s="11"/>
      <c r="AQ148" s="11"/>
      <c r="AR148" s="11"/>
      <c r="AS148" s="11"/>
      <c r="AT148" s="11"/>
      <c r="AU148" s="11"/>
    </row>
    <row r="149" spans="2:47" s="12" customFormat="1" ht="12" customHeight="1" x14ac:dyDescent="0.2">
      <c r="B149" s="41" t="s">
        <v>118</v>
      </c>
      <c r="C149" s="65" t="s">
        <v>58</v>
      </c>
      <c r="D149" s="18" t="s">
        <v>59</v>
      </c>
      <c r="E149" s="85" t="s">
        <v>67</v>
      </c>
      <c r="F149" s="103">
        <v>172000</v>
      </c>
      <c r="G149" s="104"/>
      <c r="H149" s="105">
        <f>F149-(F149*H3/100)</f>
        <v>172000</v>
      </c>
      <c r="I149" s="98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1"/>
      <c r="Z149" s="11"/>
      <c r="AA149" s="11"/>
      <c r="AB149" s="11"/>
      <c r="AC149" s="11"/>
      <c r="AD149" s="11"/>
      <c r="AE149" s="11"/>
      <c r="AF149" s="11"/>
      <c r="AG149" s="11"/>
      <c r="AH149" s="11"/>
      <c r="AI149" s="11"/>
      <c r="AJ149" s="11"/>
      <c r="AK149" s="11"/>
      <c r="AL149" s="11"/>
      <c r="AM149" s="11"/>
      <c r="AN149" s="11"/>
      <c r="AO149" s="11"/>
      <c r="AP149" s="11"/>
      <c r="AQ149" s="11"/>
      <c r="AR149" s="11"/>
      <c r="AS149" s="11"/>
      <c r="AT149" s="11"/>
      <c r="AU149" s="11"/>
    </row>
    <row r="150" spans="2:47" s="12" customFormat="1" ht="12.75" customHeight="1" x14ac:dyDescent="0.2">
      <c r="B150" s="41" t="s">
        <v>118</v>
      </c>
      <c r="C150" s="73" t="s">
        <v>272</v>
      </c>
      <c r="D150" s="51" t="s">
        <v>60</v>
      </c>
      <c r="E150" s="27" t="s">
        <v>333</v>
      </c>
      <c r="F150" s="111">
        <v>223600</v>
      </c>
      <c r="G150" s="112"/>
      <c r="H150" s="113">
        <f>F150-(F150*H3/100)</f>
        <v>223600</v>
      </c>
      <c r="I150" s="114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1"/>
      <c r="Z150" s="11"/>
      <c r="AA150" s="11"/>
      <c r="AB150" s="11"/>
      <c r="AC150" s="11"/>
      <c r="AD150" s="11"/>
      <c r="AE150" s="11"/>
      <c r="AF150" s="11"/>
      <c r="AG150" s="11"/>
      <c r="AH150" s="11"/>
      <c r="AI150" s="11"/>
      <c r="AJ150" s="11"/>
      <c r="AK150" s="11"/>
      <c r="AL150" s="11"/>
      <c r="AM150" s="11"/>
      <c r="AN150" s="11"/>
      <c r="AO150" s="11"/>
      <c r="AP150" s="11"/>
      <c r="AQ150" s="11"/>
      <c r="AR150" s="11"/>
      <c r="AS150" s="11"/>
      <c r="AT150" s="11"/>
      <c r="AU150" s="11"/>
    </row>
    <row r="151" spans="2:47" s="12" customFormat="1" ht="11.25" customHeight="1" x14ac:dyDescent="0.2">
      <c r="B151" s="41" t="s">
        <v>118</v>
      </c>
      <c r="C151" s="74"/>
      <c r="D151" s="52"/>
      <c r="E151" s="31" t="s">
        <v>259</v>
      </c>
      <c r="F151" s="111"/>
      <c r="G151" s="112"/>
      <c r="H151" s="113"/>
      <c r="I151" s="114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1"/>
      <c r="AA151" s="11"/>
      <c r="AB151" s="11"/>
      <c r="AC151" s="11"/>
      <c r="AD151" s="11"/>
      <c r="AE151" s="11"/>
      <c r="AF151" s="11"/>
      <c r="AG151" s="11"/>
      <c r="AH151" s="11"/>
      <c r="AI151" s="11"/>
      <c r="AJ151" s="11"/>
      <c r="AK151" s="11"/>
      <c r="AL151" s="11"/>
      <c r="AM151" s="11"/>
      <c r="AN151" s="11"/>
      <c r="AO151" s="11"/>
      <c r="AP151" s="11"/>
      <c r="AQ151" s="11"/>
      <c r="AR151" s="11"/>
      <c r="AS151" s="11"/>
      <c r="AT151" s="11"/>
      <c r="AU151" s="11"/>
    </row>
    <row r="152" spans="2:47" s="12" customFormat="1" ht="15.75" customHeight="1" x14ac:dyDescent="0.2">
      <c r="B152" s="41" t="s">
        <v>118</v>
      </c>
      <c r="C152" s="67"/>
      <c r="D152" s="52"/>
      <c r="E152" s="31" t="s">
        <v>260</v>
      </c>
      <c r="F152" s="115"/>
      <c r="G152" s="116"/>
      <c r="H152" s="117"/>
      <c r="I152" s="118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Z152" s="11"/>
      <c r="AA152" s="11"/>
      <c r="AB152" s="11"/>
      <c r="AC152" s="11"/>
      <c r="AD152" s="11"/>
      <c r="AE152" s="11"/>
      <c r="AF152" s="11"/>
      <c r="AG152" s="11"/>
      <c r="AH152" s="11"/>
      <c r="AI152" s="11"/>
      <c r="AJ152" s="11"/>
      <c r="AK152" s="11"/>
      <c r="AL152" s="11"/>
      <c r="AM152" s="11"/>
      <c r="AN152" s="11"/>
      <c r="AO152" s="11"/>
      <c r="AP152" s="11"/>
      <c r="AQ152" s="11"/>
      <c r="AR152" s="11"/>
      <c r="AS152" s="11"/>
      <c r="AT152" s="11"/>
      <c r="AU152" s="11"/>
    </row>
    <row r="153" spans="2:47" s="12" customFormat="1" ht="11.25" customHeight="1" x14ac:dyDescent="0.2">
      <c r="B153" s="41" t="s">
        <v>118</v>
      </c>
      <c r="C153" s="65" t="s">
        <v>273</v>
      </c>
      <c r="D153" s="18" t="s">
        <v>61</v>
      </c>
      <c r="E153" s="40" t="s">
        <v>68</v>
      </c>
      <c r="F153" s="103">
        <v>223600</v>
      </c>
      <c r="G153" s="104"/>
      <c r="H153" s="105">
        <f>F153-(F153*H3/100)</f>
        <v>223600</v>
      </c>
      <c r="I153" s="98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  <c r="Y153" s="11"/>
      <c r="Z153" s="11"/>
      <c r="AA153" s="11"/>
      <c r="AB153" s="11"/>
      <c r="AC153" s="11"/>
      <c r="AD153" s="11"/>
      <c r="AE153" s="11"/>
      <c r="AF153" s="11"/>
      <c r="AG153" s="11"/>
      <c r="AH153" s="11"/>
      <c r="AI153" s="11"/>
      <c r="AJ153" s="11"/>
      <c r="AK153" s="11"/>
      <c r="AL153" s="11"/>
      <c r="AM153" s="11"/>
      <c r="AN153" s="11"/>
      <c r="AO153" s="11"/>
      <c r="AP153" s="11"/>
      <c r="AQ153" s="11"/>
      <c r="AR153" s="11"/>
      <c r="AS153" s="11"/>
      <c r="AT153" s="11"/>
      <c r="AU153" s="11"/>
    </row>
    <row r="154" spans="2:47" s="12" customFormat="1" ht="11.25" customHeight="1" x14ac:dyDescent="0.2">
      <c r="B154" s="41" t="s">
        <v>118</v>
      </c>
      <c r="C154" s="78" t="s">
        <v>379</v>
      </c>
      <c r="D154" s="129" t="s">
        <v>355</v>
      </c>
      <c r="E154" s="130" t="s">
        <v>348</v>
      </c>
      <c r="F154" s="131">
        <v>290700</v>
      </c>
      <c r="G154" s="132"/>
      <c r="H154" s="133">
        <f>F154-(F154*H3/100)</f>
        <v>290700</v>
      </c>
      <c r="I154" s="134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1"/>
      <c r="AA154" s="11"/>
      <c r="AB154" s="11"/>
      <c r="AC154" s="11"/>
      <c r="AD154" s="11"/>
      <c r="AE154" s="11"/>
      <c r="AF154" s="11"/>
      <c r="AG154" s="11"/>
      <c r="AH154" s="11"/>
      <c r="AI154" s="11"/>
      <c r="AJ154" s="11"/>
      <c r="AK154" s="11"/>
      <c r="AL154" s="11"/>
      <c r="AM154" s="11"/>
      <c r="AN154" s="11"/>
      <c r="AO154" s="11"/>
      <c r="AP154" s="11"/>
      <c r="AQ154" s="11"/>
      <c r="AR154" s="11"/>
      <c r="AS154" s="11"/>
      <c r="AT154" s="11"/>
      <c r="AU154" s="11"/>
    </row>
    <row r="155" spans="2:47" s="12" customFormat="1" ht="11.25" customHeight="1" x14ac:dyDescent="0.2">
      <c r="B155" s="41" t="s">
        <v>118</v>
      </c>
      <c r="C155" s="78"/>
      <c r="D155" s="129"/>
      <c r="E155" s="130" t="s">
        <v>347</v>
      </c>
      <c r="F155" s="131"/>
      <c r="G155" s="132"/>
      <c r="H155" s="133"/>
      <c r="I155" s="134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  <c r="Z155" s="11"/>
      <c r="AA155" s="11"/>
      <c r="AB155" s="11"/>
      <c r="AC155" s="11"/>
      <c r="AD155" s="11"/>
      <c r="AE155" s="11"/>
      <c r="AF155" s="11"/>
      <c r="AG155" s="11"/>
      <c r="AH155" s="11"/>
      <c r="AI155" s="11"/>
      <c r="AJ155" s="11"/>
      <c r="AK155" s="11"/>
      <c r="AL155" s="11"/>
      <c r="AM155" s="11"/>
      <c r="AN155" s="11"/>
      <c r="AO155" s="11"/>
      <c r="AP155" s="11"/>
      <c r="AQ155" s="11"/>
      <c r="AR155" s="11"/>
      <c r="AS155" s="11"/>
      <c r="AT155" s="11"/>
      <c r="AU155" s="11"/>
    </row>
    <row r="156" spans="2:47" s="12" customFormat="1" ht="11.25" customHeight="1" x14ac:dyDescent="0.2">
      <c r="B156" s="41" t="s">
        <v>118</v>
      </c>
      <c r="C156" s="78"/>
      <c r="D156" s="129"/>
      <c r="E156" s="130" t="s">
        <v>349</v>
      </c>
      <c r="F156" s="131"/>
      <c r="G156" s="132"/>
      <c r="H156" s="133"/>
      <c r="I156" s="134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1"/>
      <c r="Z156" s="11"/>
      <c r="AA156" s="11"/>
      <c r="AB156" s="11"/>
      <c r="AC156" s="11"/>
      <c r="AD156" s="11"/>
      <c r="AE156" s="11"/>
      <c r="AF156" s="11"/>
      <c r="AG156" s="11"/>
      <c r="AH156" s="11"/>
      <c r="AI156" s="11"/>
      <c r="AJ156" s="11"/>
      <c r="AK156" s="11"/>
      <c r="AL156" s="11"/>
      <c r="AM156" s="11"/>
      <c r="AN156" s="11"/>
      <c r="AO156" s="11"/>
      <c r="AP156" s="11"/>
      <c r="AQ156" s="11"/>
      <c r="AR156" s="11"/>
      <c r="AS156" s="11"/>
      <c r="AT156" s="11"/>
      <c r="AU156" s="11"/>
    </row>
    <row r="157" spans="2:47" s="12" customFormat="1" ht="14.25" customHeight="1" x14ac:dyDescent="0.2">
      <c r="B157" s="41" t="s">
        <v>118</v>
      </c>
      <c r="C157" s="68"/>
      <c r="D157" s="58" t="s">
        <v>7</v>
      </c>
      <c r="E157" s="87"/>
      <c r="F157" s="119"/>
      <c r="G157" s="120"/>
      <c r="H157" s="121"/>
      <c r="I157" s="122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Z157" s="11"/>
      <c r="AA157" s="11"/>
      <c r="AB157" s="11"/>
      <c r="AC157" s="11"/>
      <c r="AD157" s="11"/>
      <c r="AE157" s="11"/>
      <c r="AF157" s="11"/>
      <c r="AG157" s="11"/>
      <c r="AH157" s="11"/>
      <c r="AI157" s="11"/>
      <c r="AJ157" s="11"/>
      <c r="AK157" s="11"/>
      <c r="AL157" s="11"/>
      <c r="AM157" s="11"/>
      <c r="AN157" s="11"/>
      <c r="AO157" s="11"/>
      <c r="AP157" s="11"/>
      <c r="AQ157" s="11"/>
      <c r="AR157" s="11"/>
      <c r="AS157" s="11"/>
      <c r="AT157" s="11"/>
      <c r="AU157" s="11"/>
    </row>
    <row r="158" spans="2:47" s="12" customFormat="1" ht="12" customHeight="1" x14ac:dyDescent="0.2">
      <c r="B158" s="41" t="s">
        <v>118</v>
      </c>
      <c r="C158" s="65" t="s">
        <v>322</v>
      </c>
      <c r="D158" s="18" t="s">
        <v>8</v>
      </c>
      <c r="E158" s="85"/>
      <c r="F158" s="103">
        <v>2000</v>
      </c>
      <c r="G158" s="104"/>
      <c r="H158" s="106"/>
      <c r="I158" s="98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1"/>
      <c r="AA158" s="11"/>
      <c r="AB158" s="11"/>
      <c r="AC158" s="11"/>
      <c r="AD158" s="11"/>
      <c r="AE158" s="11"/>
      <c r="AF158" s="11"/>
      <c r="AG158" s="11"/>
      <c r="AH158" s="11"/>
      <c r="AI158" s="11"/>
      <c r="AJ158" s="11"/>
      <c r="AK158" s="11"/>
      <c r="AL158" s="11"/>
      <c r="AM158" s="11"/>
      <c r="AN158" s="11"/>
      <c r="AO158" s="11"/>
      <c r="AP158" s="11"/>
      <c r="AQ158" s="11"/>
      <c r="AR158" s="11"/>
      <c r="AS158" s="11"/>
      <c r="AT158" s="11"/>
      <c r="AU158" s="11"/>
    </row>
    <row r="159" spans="2:47" s="12" customFormat="1" ht="12" customHeight="1" x14ac:dyDescent="0.2">
      <c r="B159" s="41" t="s">
        <v>118</v>
      </c>
      <c r="C159" s="75" t="s">
        <v>126</v>
      </c>
      <c r="D159" s="18" t="s">
        <v>41</v>
      </c>
      <c r="E159" s="85" t="s">
        <v>94</v>
      </c>
      <c r="F159" s="103">
        <v>3300</v>
      </c>
      <c r="G159" s="104"/>
      <c r="H159" s="106"/>
      <c r="I159" s="98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  <c r="Z159" s="11"/>
      <c r="AA159" s="11"/>
      <c r="AB159" s="11"/>
      <c r="AC159" s="11"/>
      <c r="AD159" s="11"/>
      <c r="AE159" s="11"/>
      <c r="AF159" s="11"/>
      <c r="AG159" s="11"/>
      <c r="AH159" s="11"/>
      <c r="AI159" s="11"/>
      <c r="AJ159" s="11"/>
      <c r="AK159" s="11"/>
      <c r="AL159" s="11"/>
      <c r="AM159" s="11"/>
      <c r="AN159" s="11"/>
      <c r="AO159" s="11"/>
      <c r="AP159" s="11"/>
      <c r="AQ159" s="11"/>
      <c r="AR159" s="11"/>
      <c r="AS159" s="11"/>
      <c r="AT159" s="11"/>
      <c r="AU159" s="11"/>
    </row>
    <row r="160" spans="2:47" s="12" customFormat="1" ht="11.4" customHeight="1" x14ac:dyDescent="0.2">
      <c r="B160" s="41" t="s">
        <v>118</v>
      </c>
      <c r="C160" s="65" t="s">
        <v>381</v>
      </c>
      <c r="D160" s="37" t="s">
        <v>380</v>
      </c>
      <c r="E160" s="85" t="s">
        <v>94</v>
      </c>
      <c r="F160" s="103">
        <v>3300</v>
      </c>
      <c r="G160" s="104"/>
      <c r="H160" s="106"/>
      <c r="I160" s="98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1"/>
      <c r="AA160" s="11"/>
      <c r="AB160" s="11"/>
      <c r="AC160" s="11"/>
      <c r="AD160" s="11"/>
      <c r="AE160" s="11"/>
      <c r="AF160" s="11"/>
      <c r="AG160" s="11"/>
      <c r="AH160" s="11"/>
      <c r="AI160" s="11"/>
      <c r="AJ160" s="11"/>
      <c r="AK160" s="11"/>
      <c r="AL160" s="11"/>
      <c r="AM160" s="11"/>
      <c r="AN160" s="11"/>
      <c r="AO160" s="11"/>
      <c r="AP160" s="11"/>
      <c r="AQ160" s="11"/>
      <c r="AR160" s="11"/>
      <c r="AS160" s="11"/>
      <c r="AT160" s="11"/>
      <c r="AU160" s="11"/>
    </row>
    <row r="161" spans="2:47" s="12" customFormat="1" ht="19.8" customHeight="1" x14ac:dyDescent="0.2">
      <c r="B161" s="41" t="s">
        <v>118</v>
      </c>
      <c r="C161" s="65" t="s">
        <v>383</v>
      </c>
      <c r="D161" s="37" t="s">
        <v>382</v>
      </c>
      <c r="E161" s="85" t="s">
        <v>386</v>
      </c>
      <c r="F161" s="103">
        <v>7700</v>
      </c>
      <c r="G161" s="104"/>
      <c r="H161" s="106"/>
      <c r="I161" s="98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  <c r="Z161" s="11"/>
      <c r="AA161" s="11"/>
      <c r="AB161" s="11"/>
      <c r="AC161" s="11"/>
      <c r="AD161" s="11"/>
      <c r="AE161" s="11"/>
      <c r="AF161" s="11"/>
      <c r="AG161" s="11"/>
      <c r="AH161" s="11"/>
      <c r="AI161" s="11"/>
      <c r="AJ161" s="11"/>
      <c r="AK161" s="11"/>
      <c r="AL161" s="11"/>
      <c r="AM161" s="11"/>
      <c r="AN161" s="11"/>
      <c r="AO161" s="11"/>
      <c r="AP161" s="11"/>
      <c r="AQ161" s="11"/>
      <c r="AR161" s="11"/>
      <c r="AS161" s="11"/>
      <c r="AT161" s="11"/>
      <c r="AU161" s="11"/>
    </row>
    <row r="162" spans="2:47" s="12" customFormat="1" ht="19.8" customHeight="1" x14ac:dyDescent="0.2">
      <c r="B162" s="41" t="s">
        <v>118</v>
      </c>
      <c r="C162" s="65" t="s">
        <v>385</v>
      </c>
      <c r="D162" s="37" t="s">
        <v>384</v>
      </c>
      <c r="E162" s="85" t="s">
        <v>387</v>
      </c>
      <c r="F162" s="103">
        <v>7700</v>
      </c>
      <c r="G162" s="104"/>
      <c r="H162" s="106"/>
      <c r="I162" s="98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11"/>
      <c r="Z162" s="11"/>
      <c r="AA162" s="11"/>
      <c r="AB162" s="11"/>
      <c r="AC162" s="11"/>
      <c r="AD162" s="11"/>
      <c r="AE162" s="11"/>
      <c r="AF162" s="11"/>
      <c r="AG162" s="11"/>
      <c r="AH162" s="11"/>
      <c r="AI162" s="11"/>
      <c r="AJ162" s="11"/>
      <c r="AK162" s="11"/>
      <c r="AL162" s="11"/>
      <c r="AM162" s="11"/>
      <c r="AN162" s="11"/>
      <c r="AO162" s="11"/>
      <c r="AP162" s="11"/>
      <c r="AQ162" s="11"/>
      <c r="AR162" s="11"/>
      <c r="AS162" s="11"/>
      <c r="AT162" s="11"/>
      <c r="AU162" s="11"/>
    </row>
    <row r="163" spans="2:47" s="12" customFormat="1" ht="20.399999999999999" customHeight="1" x14ac:dyDescent="0.2">
      <c r="B163" s="41" t="s">
        <v>118</v>
      </c>
      <c r="C163" s="65" t="s">
        <v>369</v>
      </c>
      <c r="D163" s="37" t="s">
        <v>368</v>
      </c>
      <c r="E163" s="85" t="s">
        <v>371</v>
      </c>
      <c r="F163" s="103">
        <v>4100</v>
      </c>
      <c r="G163" s="104"/>
      <c r="H163" s="106"/>
      <c r="I163" s="98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11"/>
      <c r="AA163" s="11"/>
      <c r="AB163" s="11"/>
      <c r="AC163" s="11"/>
      <c r="AD163" s="11"/>
      <c r="AE163" s="11"/>
      <c r="AF163" s="11"/>
      <c r="AG163" s="11"/>
      <c r="AH163" s="11"/>
      <c r="AI163" s="11"/>
      <c r="AJ163" s="11"/>
      <c r="AK163" s="11"/>
      <c r="AL163" s="11"/>
      <c r="AM163" s="11"/>
      <c r="AN163" s="11"/>
      <c r="AO163" s="11"/>
      <c r="AP163" s="11"/>
      <c r="AQ163" s="11"/>
      <c r="AR163" s="11"/>
      <c r="AS163" s="11"/>
      <c r="AT163" s="11"/>
      <c r="AU163" s="11"/>
    </row>
    <row r="164" spans="2:47" s="12" customFormat="1" ht="21" customHeight="1" x14ac:dyDescent="0.2">
      <c r="B164" s="41" t="s">
        <v>118</v>
      </c>
      <c r="C164" s="65" t="s">
        <v>373</v>
      </c>
      <c r="D164" s="37" t="s">
        <v>370</v>
      </c>
      <c r="E164" s="85" t="s">
        <v>372</v>
      </c>
      <c r="F164" s="103">
        <v>4100</v>
      </c>
      <c r="G164" s="104"/>
      <c r="H164" s="106"/>
      <c r="I164" s="98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1"/>
      <c r="Z164" s="11"/>
      <c r="AA164" s="11"/>
      <c r="AB164" s="11"/>
      <c r="AC164" s="11"/>
      <c r="AD164" s="11"/>
      <c r="AE164" s="11"/>
      <c r="AF164" s="11"/>
      <c r="AG164" s="11"/>
      <c r="AH164" s="11"/>
      <c r="AI164" s="11"/>
      <c r="AJ164" s="11"/>
      <c r="AK164" s="11"/>
      <c r="AL164" s="11"/>
      <c r="AM164" s="11"/>
      <c r="AN164" s="11"/>
      <c r="AO164" s="11"/>
      <c r="AP164" s="11"/>
      <c r="AQ164" s="11"/>
      <c r="AR164" s="11"/>
      <c r="AS164" s="11"/>
      <c r="AT164" s="11"/>
      <c r="AU164" s="11"/>
    </row>
    <row r="165" spans="2:47" s="12" customFormat="1" ht="22.8" customHeight="1" x14ac:dyDescent="0.2">
      <c r="B165" s="41" t="s">
        <v>118</v>
      </c>
      <c r="C165" s="65" t="s">
        <v>361</v>
      </c>
      <c r="D165" s="37" t="s">
        <v>362</v>
      </c>
      <c r="E165" s="85" t="s">
        <v>122</v>
      </c>
      <c r="F165" s="103">
        <v>1900</v>
      </c>
      <c r="G165" s="104"/>
      <c r="H165" s="106"/>
      <c r="I165" s="98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  <c r="Y165" s="11"/>
      <c r="Z165" s="11"/>
      <c r="AA165" s="11"/>
      <c r="AB165" s="11"/>
      <c r="AC165" s="11"/>
      <c r="AD165" s="11"/>
      <c r="AE165" s="11"/>
      <c r="AF165" s="11"/>
      <c r="AG165" s="11"/>
      <c r="AH165" s="11"/>
      <c r="AI165" s="11"/>
      <c r="AJ165" s="11"/>
      <c r="AK165" s="11"/>
      <c r="AL165" s="11"/>
      <c r="AM165" s="11"/>
      <c r="AN165" s="11"/>
      <c r="AO165" s="11"/>
      <c r="AP165" s="11"/>
      <c r="AQ165" s="11"/>
      <c r="AR165" s="11"/>
      <c r="AS165" s="11"/>
      <c r="AT165" s="11"/>
      <c r="AU165" s="11"/>
    </row>
    <row r="166" spans="2:47" s="12" customFormat="1" ht="22.2" customHeight="1" x14ac:dyDescent="0.2">
      <c r="B166" s="41" t="s">
        <v>118</v>
      </c>
      <c r="C166" s="65" t="s">
        <v>364</v>
      </c>
      <c r="D166" s="37" t="s">
        <v>365</v>
      </c>
      <c r="E166" s="85" t="s">
        <v>363</v>
      </c>
      <c r="F166" s="103">
        <v>2500</v>
      </c>
      <c r="G166" s="104"/>
      <c r="H166" s="106"/>
      <c r="I166" s="98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11"/>
      <c r="AA166" s="11"/>
      <c r="AB166" s="11"/>
      <c r="AC166" s="11"/>
      <c r="AD166" s="11"/>
      <c r="AE166" s="11"/>
      <c r="AF166" s="11"/>
      <c r="AG166" s="11"/>
      <c r="AH166" s="11"/>
      <c r="AI166" s="11"/>
      <c r="AJ166" s="11"/>
      <c r="AK166" s="11"/>
      <c r="AL166" s="11"/>
      <c r="AM166" s="11"/>
      <c r="AN166" s="11"/>
      <c r="AO166" s="11"/>
      <c r="AP166" s="11"/>
      <c r="AQ166" s="11"/>
      <c r="AR166" s="11"/>
      <c r="AS166" s="11"/>
      <c r="AT166" s="11"/>
      <c r="AU166" s="11"/>
    </row>
    <row r="167" spans="2:47" s="12" customFormat="1" ht="15" customHeight="1" x14ac:dyDescent="0.2">
      <c r="B167" s="41" t="s">
        <v>118</v>
      </c>
      <c r="C167" s="65" t="s">
        <v>374</v>
      </c>
      <c r="D167" s="37" t="s">
        <v>375</v>
      </c>
      <c r="E167" s="85"/>
      <c r="F167" s="103">
        <v>400</v>
      </c>
      <c r="G167" s="104"/>
      <c r="H167" s="106"/>
      <c r="I167" s="98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  <c r="Y167" s="11"/>
      <c r="Z167" s="11"/>
      <c r="AA167" s="11"/>
      <c r="AB167" s="11"/>
      <c r="AC167" s="11"/>
      <c r="AD167" s="11"/>
      <c r="AE167" s="11"/>
      <c r="AF167" s="11"/>
      <c r="AG167" s="11"/>
      <c r="AH167" s="11"/>
      <c r="AI167" s="11"/>
      <c r="AJ167" s="11"/>
      <c r="AK167" s="11"/>
      <c r="AL167" s="11"/>
      <c r="AM167" s="11"/>
      <c r="AN167" s="11"/>
      <c r="AO167" s="11"/>
      <c r="AP167" s="11"/>
      <c r="AQ167" s="11"/>
      <c r="AR167" s="11"/>
      <c r="AS167" s="11"/>
      <c r="AT167" s="11"/>
      <c r="AU167" s="11"/>
    </row>
    <row r="168" spans="2:47" s="12" customFormat="1" ht="15" customHeight="1" x14ac:dyDescent="0.2">
      <c r="B168" s="41" t="s">
        <v>118</v>
      </c>
      <c r="C168" s="76" t="s">
        <v>310</v>
      </c>
      <c r="D168" s="18" t="s">
        <v>39</v>
      </c>
      <c r="E168" s="85" t="s">
        <v>95</v>
      </c>
      <c r="F168" s="103">
        <v>12000</v>
      </c>
      <c r="G168" s="104"/>
      <c r="H168" s="106"/>
      <c r="I168" s="98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1"/>
      <c r="Y168" s="11"/>
      <c r="Z168" s="11"/>
      <c r="AA168" s="11"/>
      <c r="AB168" s="11"/>
      <c r="AC168" s="11"/>
      <c r="AD168" s="11"/>
      <c r="AE168" s="11"/>
      <c r="AF168" s="11"/>
      <c r="AG168" s="11"/>
      <c r="AH168" s="11"/>
      <c r="AI168" s="11"/>
      <c r="AJ168" s="11"/>
      <c r="AK168" s="11"/>
      <c r="AL168" s="11"/>
      <c r="AM168" s="11"/>
      <c r="AN168" s="11"/>
      <c r="AO168" s="11"/>
      <c r="AP168" s="11"/>
      <c r="AQ168" s="11"/>
      <c r="AR168" s="11"/>
      <c r="AS168" s="11"/>
      <c r="AT168" s="11"/>
      <c r="AU168" s="11"/>
    </row>
    <row r="169" spans="2:47" s="12" customFormat="1" ht="13.2" customHeight="1" x14ac:dyDescent="0.2">
      <c r="B169" s="41" t="s">
        <v>118</v>
      </c>
      <c r="C169" s="76" t="s">
        <v>311</v>
      </c>
      <c r="D169" s="18" t="s">
        <v>40</v>
      </c>
      <c r="E169" s="85" t="s">
        <v>95</v>
      </c>
      <c r="F169" s="103">
        <v>10300</v>
      </c>
      <c r="G169" s="104"/>
      <c r="H169" s="106"/>
      <c r="I169" s="98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1"/>
      <c r="Z169" s="11"/>
      <c r="AA169" s="11"/>
      <c r="AB169" s="11"/>
      <c r="AC169" s="11"/>
      <c r="AD169" s="11"/>
      <c r="AE169" s="11"/>
      <c r="AF169" s="11"/>
      <c r="AG169" s="11"/>
      <c r="AH169" s="11"/>
      <c r="AI169" s="11"/>
      <c r="AJ169" s="11"/>
      <c r="AK169" s="11"/>
      <c r="AL169" s="11"/>
      <c r="AM169" s="11"/>
      <c r="AN169" s="11"/>
      <c r="AO169" s="11"/>
      <c r="AP169" s="11"/>
      <c r="AQ169" s="11"/>
      <c r="AR169" s="11"/>
      <c r="AS169" s="11"/>
      <c r="AT169" s="11"/>
      <c r="AU169" s="11"/>
    </row>
    <row r="170" spans="2:47" s="12" customFormat="1" ht="32.4" customHeight="1" x14ac:dyDescent="0.2">
      <c r="B170" s="41"/>
      <c r="C170" s="80" t="s">
        <v>388</v>
      </c>
      <c r="D170" s="32" t="s">
        <v>404</v>
      </c>
      <c r="E170" s="163" t="s">
        <v>401</v>
      </c>
      <c r="F170" s="107">
        <v>10000</v>
      </c>
      <c r="G170" s="108"/>
      <c r="H170" s="109"/>
      <c r="I170" s="110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1"/>
      <c r="Z170" s="11"/>
      <c r="AA170" s="11"/>
      <c r="AB170" s="11"/>
      <c r="AC170" s="11"/>
      <c r="AD170" s="11"/>
      <c r="AE170" s="11"/>
      <c r="AF170" s="11"/>
      <c r="AG170" s="11"/>
      <c r="AH170" s="11"/>
      <c r="AI170" s="11"/>
      <c r="AJ170" s="11"/>
      <c r="AK170" s="11"/>
      <c r="AL170" s="11"/>
      <c r="AM170" s="11"/>
      <c r="AN170" s="11"/>
      <c r="AO170" s="11"/>
      <c r="AP170" s="11"/>
      <c r="AQ170" s="11"/>
      <c r="AR170" s="11"/>
      <c r="AS170" s="11"/>
      <c r="AT170" s="11"/>
      <c r="AU170" s="11"/>
    </row>
    <row r="171" spans="2:47" s="12" customFormat="1" ht="33" customHeight="1" x14ac:dyDescent="0.2">
      <c r="B171" s="41"/>
      <c r="C171" s="80" t="s">
        <v>390</v>
      </c>
      <c r="D171" s="32" t="s">
        <v>406</v>
      </c>
      <c r="E171" s="85" t="s">
        <v>399</v>
      </c>
      <c r="F171" s="107">
        <v>12200</v>
      </c>
      <c r="G171" s="108"/>
      <c r="H171" s="109"/>
      <c r="I171" s="110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1"/>
      <c r="Y171" s="11"/>
      <c r="Z171" s="11"/>
      <c r="AA171" s="11"/>
      <c r="AB171" s="11"/>
      <c r="AC171" s="11"/>
      <c r="AD171" s="11"/>
      <c r="AE171" s="11"/>
      <c r="AF171" s="11"/>
      <c r="AG171" s="11"/>
      <c r="AH171" s="11"/>
      <c r="AI171" s="11"/>
      <c r="AJ171" s="11"/>
      <c r="AK171" s="11"/>
      <c r="AL171" s="11"/>
      <c r="AM171" s="11"/>
      <c r="AN171" s="11"/>
      <c r="AO171" s="11"/>
      <c r="AP171" s="11"/>
      <c r="AQ171" s="11"/>
      <c r="AR171" s="11"/>
      <c r="AS171" s="11"/>
      <c r="AT171" s="11"/>
      <c r="AU171" s="11"/>
    </row>
    <row r="172" spans="2:47" s="26" customFormat="1" ht="30" customHeight="1" x14ac:dyDescent="0.3">
      <c r="B172" s="41"/>
      <c r="C172" s="80" t="s">
        <v>389</v>
      </c>
      <c r="D172" s="32" t="s">
        <v>405</v>
      </c>
      <c r="E172" s="85" t="s">
        <v>400</v>
      </c>
      <c r="F172" s="107">
        <v>12200</v>
      </c>
      <c r="G172" s="108"/>
      <c r="H172" s="109"/>
      <c r="I172" s="110"/>
      <c r="J172" s="25"/>
      <c r="K172" s="25"/>
      <c r="L172" s="25"/>
      <c r="M172" s="25"/>
      <c r="N172" s="25"/>
      <c r="O172" s="25"/>
      <c r="P172" s="25"/>
      <c r="Q172" s="25"/>
      <c r="R172" s="25"/>
      <c r="S172" s="25"/>
      <c r="T172" s="25"/>
      <c r="U172" s="25"/>
      <c r="V172" s="25"/>
      <c r="W172" s="25"/>
      <c r="X172" s="25"/>
      <c r="Y172" s="25"/>
      <c r="Z172" s="25"/>
      <c r="AA172" s="25"/>
      <c r="AB172" s="25"/>
      <c r="AC172" s="25"/>
      <c r="AD172" s="25"/>
      <c r="AE172" s="25"/>
      <c r="AF172" s="25"/>
      <c r="AG172" s="25"/>
      <c r="AH172" s="25"/>
      <c r="AI172" s="25"/>
      <c r="AJ172" s="25"/>
      <c r="AK172" s="25"/>
      <c r="AL172" s="25"/>
      <c r="AM172" s="25"/>
      <c r="AN172" s="25"/>
      <c r="AO172" s="25"/>
      <c r="AP172" s="25"/>
      <c r="AQ172" s="25"/>
      <c r="AR172" s="25"/>
      <c r="AS172" s="25"/>
      <c r="AT172" s="25"/>
      <c r="AU172" s="25"/>
    </row>
    <row r="173" spans="2:47" s="12" customFormat="1" ht="10.5" customHeight="1" x14ac:dyDescent="0.2">
      <c r="B173" s="45" t="s">
        <v>62</v>
      </c>
      <c r="C173" s="13"/>
      <c r="D173" s="14" t="s">
        <v>18</v>
      </c>
      <c r="E173" s="15"/>
      <c r="F173" s="16"/>
      <c r="G173" s="34"/>
      <c r="H173" s="17"/>
      <c r="I173" s="35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1"/>
      <c r="Y173" s="11"/>
      <c r="Z173" s="11"/>
      <c r="AA173" s="11"/>
      <c r="AB173" s="11"/>
      <c r="AC173" s="11"/>
      <c r="AD173" s="11"/>
      <c r="AE173" s="11"/>
      <c r="AF173" s="11"/>
      <c r="AG173" s="11"/>
      <c r="AH173" s="11"/>
      <c r="AI173" s="11"/>
      <c r="AJ173" s="11"/>
      <c r="AK173" s="11"/>
      <c r="AL173" s="11"/>
      <c r="AM173" s="11"/>
      <c r="AN173" s="11"/>
      <c r="AO173" s="11"/>
      <c r="AP173" s="11"/>
      <c r="AQ173" s="11"/>
      <c r="AR173" s="11"/>
      <c r="AS173" s="11"/>
      <c r="AT173" s="11"/>
      <c r="AU173" s="11"/>
    </row>
    <row r="174" spans="2:47" s="12" customFormat="1" ht="10.5" customHeight="1" x14ac:dyDescent="0.2">
      <c r="B174" s="41" t="s">
        <v>62</v>
      </c>
      <c r="C174" s="65" t="s">
        <v>66</v>
      </c>
      <c r="D174" s="18" t="s">
        <v>64</v>
      </c>
      <c r="E174" s="171" t="s">
        <v>67</v>
      </c>
      <c r="F174" s="103">
        <v>74800</v>
      </c>
      <c r="G174" s="104">
        <v>64000</v>
      </c>
      <c r="H174" s="105">
        <f>F174-(F174*H3/100)</f>
        <v>74800</v>
      </c>
      <c r="I174" s="98">
        <f>G174-(G174*H3/100)</f>
        <v>64000</v>
      </c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1"/>
      <c r="Y174" s="11"/>
      <c r="Z174" s="11"/>
      <c r="AA174" s="11"/>
      <c r="AB174" s="11"/>
      <c r="AC174" s="11"/>
      <c r="AD174" s="11"/>
      <c r="AE174" s="11"/>
      <c r="AF174" s="11"/>
      <c r="AG174" s="11"/>
      <c r="AH174" s="11"/>
      <c r="AI174" s="11"/>
      <c r="AJ174" s="11"/>
      <c r="AK174" s="11"/>
      <c r="AL174" s="11"/>
      <c r="AM174" s="11"/>
      <c r="AN174" s="11"/>
      <c r="AO174" s="11"/>
      <c r="AP174" s="11"/>
      <c r="AQ174" s="11"/>
      <c r="AR174" s="11"/>
      <c r="AS174" s="11"/>
      <c r="AT174" s="11"/>
      <c r="AU174" s="11"/>
    </row>
    <row r="175" spans="2:47" s="12" customFormat="1" ht="14.25" customHeight="1" x14ac:dyDescent="0.2">
      <c r="B175" s="41" t="s">
        <v>62</v>
      </c>
      <c r="C175" s="65" t="s">
        <v>63</v>
      </c>
      <c r="D175" s="18" t="s">
        <v>65</v>
      </c>
      <c r="E175" s="173"/>
      <c r="F175" s="103">
        <v>76900</v>
      </c>
      <c r="G175" s="104"/>
      <c r="H175" s="105">
        <f>F175-(F175*H3/100)</f>
        <v>76900</v>
      </c>
      <c r="I175" s="98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1"/>
      <c r="Y175" s="11"/>
      <c r="Z175" s="11"/>
      <c r="AA175" s="11"/>
      <c r="AB175" s="11"/>
      <c r="AC175" s="11"/>
      <c r="AD175" s="11"/>
      <c r="AE175" s="11"/>
      <c r="AF175" s="11"/>
      <c r="AG175" s="11"/>
      <c r="AH175" s="11"/>
      <c r="AI175" s="11"/>
      <c r="AJ175" s="11"/>
      <c r="AK175" s="11"/>
      <c r="AL175" s="11"/>
      <c r="AM175" s="11"/>
      <c r="AN175" s="11"/>
      <c r="AO175" s="11"/>
      <c r="AP175" s="11"/>
      <c r="AQ175" s="11"/>
      <c r="AR175" s="11"/>
      <c r="AS175" s="11"/>
      <c r="AT175" s="11"/>
      <c r="AU175" s="11"/>
    </row>
    <row r="176" spans="2:47" s="12" customFormat="1" ht="11.25" customHeight="1" x14ac:dyDescent="0.2">
      <c r="B176" s="41" t="s">
        <v>62</v>
      </c>
      <c r="C176" s="65" t="s">
        <v>274</v>
      </c>
      <c r="D176" s="18" t="s">
        <v>69</v>
      </c>
      <c r="E176" s="171" t="s">
        <v>68</v>
      </c>
      <c r="F176" s="103">
        <v>97300</v>
      </c>
      <c r="G176" s="104"/>
      <c r="H176" s="105">
        <f>F176-(F176*H3/100)</f>
        <v>97300</v>
      </c>
      <c r="I176" s="98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1"/>
      <c r="X176" s="11"/>
      <c r="Y176" s="11"/>
      <c r="Z176" s="11"/>
      <c r="AA176" s="11"/>
      <c r="AB176" s="11"/>
      <c r="AC176" s="11"/>
      <c r="AD176" s="11"/>
      <c r="AE176" s="11"/>
      <c r="AF176" s="11"/>
      <c r="AG176" s="11"/>
      <c r="AH176" s="11"/>
      <c r="AI176" s="11"/>
      <c r="AJ176" s="11"/>
      <c r="AK176" s="11"/>
      <c r="AL176" s="11"/>
      <c r="AM176" s="11"/>
      <c r="AN176" s="11"/>
      <c r="AO176" s="11"/>
      <c r="AP176" s="11"/>
      <c r="AQ176" s="11"/>
      <c r="AR176" s="11"/>
      <c r="AS176" s="11"/>
      <c r="AT176" s="11"/>
      <c r="AU176" s="11"/>
    </row>
    <row r="177" spans="2:47" s="12" customFormat="1" ht="11.25" customHeight="1" x14ac:dyDescent="0.2">
      <c r="B177" s="41" t="s">
        <v>62</v>
      </c>
      <c r="C177" s="65" t="s">
        <v>334</v>
      </c>
      <c r="D177" s="18" t="s">
        <v>70</v>
      </c>
      <c r="E177" s="173"/>
      <c r="F177" s="103">
        <v>100000</v>
      </c>
      <c r="G177" s="104"/>
      <c r="H177" s="105">
        <f>F177-(F177*H3/100)</f>
        <v>100000</v>
      </c>
      <c r="I177" s="98"/>
      <c r="J177" s="11"/>
      <c r="K177" s="11"/>
      <c r="L177" s="11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1"/>
      <c r="X177" s="11"/>
      <c r="Y177" s="11"/>
      <c r="Z177" s="11"/>
      <c r="AA177" s="11"/>
      <c r="AB177" s="11"/>
      <c r="AC177" s="11"/>
      <c r="AD177" s="11"/>
      <c r="AE177" s="11"/>
      <c r="AF177" s="11"/>
      <c r="AG177" s="11"/>
      <c r="AH177" s="11"/>
      <c r="AI177" s="11"/>
      <c r="AJ177" s="11"/>
      <c r="AK177" s="11"/>
      <c r="AL177" s="11"/>
      <c r="AM177" s="11"/>
      <c r="AN177" s="11"/>
      <c r="AO177" s="11"/>
      <c r="AP177" s="11"/>
      <c r="AQ177" s="11"/>
      <c r="AR177" s="11"/>
      <c r="AS177" s="11"/>
      <c r="AT177" s="11"/>
      <c r="AU177" s="11"/>
    </row>
    <row r="178" spans="2:47" s="12" customFormat="1" ht="12" customHeight="1" x14ac:dyDescent="0.2">
      <c r="B178" s="41" t="s">
        <v>62</v>
      </c>
      <c r="C178" s="68"/>
      <c r="D178" s="58" t="s">
        <v>7</v>
      </c>
      <c r="E178" s="87"/>
      <c r="F178" s="119"/>
      <c r="G178" s="120"/>
      <c r="H178" s="121"/>
      <c r="I178" s="122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1"/>
      <c r="Y178" s="11"/>
      <c r="Z178" s="11"/>
      <c r="AA178" s="11"/>
      <c r="AB178" s="11"/>
      <c r="AC178" s="11"/>
      <c r="AD178" s="11"/>
      <c r="AE178" s="11"/>
      <c r="AF178" s="11"/>
      <c r="AG178" s="11"/>
      <c r="AH178" s="11"/>
      <c r="AI178" s="11"/>
      <c r="AJ178" s="11"/>
      <c r="AK178" s="11"/>
      <c r="AL178" s="11"/>
      <c r="AM178" s="11"/>
      <c r="AN178" s="11"/>
      <c r="AO178" s="11"/>
      <c r="AP178" s="11"/>
      <c r="AQ178" s="11"/>
      <c r="AR178" s="11"/>
      <c r="AS178" s="11"/>
      <c r="AT178" s="11"/>
      <c r="AU178" s="11"/>
    </row>
    <row r="179" spans="2:47" s="12" customFormat="1" ht="12" customHeight="1" x14ac:dyDescent="0.2">
      <c r="B179" s="41" t="s">
        <v>62</v>
      </c>
      <c r="C179" s="77" t="s">
        <v>77</v>
      </c>
      <c r="D179" s="18" t="s">
        <v>71</v>
      </c>
      <c r="E179" s="85" t="s">
        <v>67</v>
      </c>
      <c r="F179" s="103">
        <v>13700</v>
      </c>
      <c r="G179" s="104"/>
      <c r="H179" s="105">
        <f>F179-(F179*H3/100)</f>
        <v>13700</v>
      </c>
      <c r="I179" s="98"/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1"/>
      <c r="Z179" s="11"/>
      <c r="AA179" s="11"/>
      <c r="AB179" s="11"/>
      <c r="AC179" s="11"/>
      <c r="AD179" s="11"/>
      <c r="AE179" s="11"/>
      <c r="AF179" s="11"/>
      <c r="AG179" s="11"/>
      <c r="AH179" s="11"/>
      <c r="AI179" s="11"/>
      <c r="AJ179" s="11"/>
      <c r="AK179" s="11"/>
      <c r="AL179" s="11"/>
      <c r="AM179" s="11"/>
      <c r="AN179" s="11"/>
      <c r="AO179" s="11"/>
      <c r="AP179" s="11"/>
      <c r="AQ179" s="11"/>
      <c r="AR179" s="11"/>
      <c r="AS179" s="11"/>
      <c r="AT179" s="11"/>
      <c r="AU179" s="11"/>
    </row>
    <row r="180" spans="2:47" s="12" customFormat="1" ht="21" customHeight="1" x14ac:dyDescent="0.2">
      <c r="B180" s="41" t="s">
        <v>62</v>
      </c>
      <c r="C180" s="77" t="s">
        <v>79</v>
      </c>
      <c r="D180" s="18" t="s">
        <v>72</v>
      </c>
      <c r="E180" s="85" t="s">
        <v>67</v>
      </c>
      <c r="F180" s="103">
        <v>13700</v>
      </c>
      <c r="G180" s="104"/>
      <c r="H180" s="105">
        <f>F180-(F180*H3/100)</f>
        <v>13700</v>
      </c>
      <c r="I180" s="98"/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1"/>
      <c r="X180" s="11"/>
      <c r="Y180" s="11"/>
      <c r="Z180" s="11"/>
      <c r="AA180" s="11"/>
      <c r="AB180" s="11"/>
      <c r="AC180" s="11"/>
      <c r="AD180" s="11"/>
      <c r="AE180" s="11"/>
      <c r="AF180" s="11"/>
      <c r="AG180" s="11"/>
      <c r="AH180" s="11"/>
      <c r="AI180" s="11"/>
      <c r="AJ180" s="11"/>
      <c r="AK180" s="11"/>
      <c r="AL180" s="11"/>
      <c r="AM180" s="11"/>
      <c r="AN180" s="11"/>
      <c r="AO180" s="11"/>
      <c r="AP180" s="11"/>
      <c r="AQ180" s="11"/>
      <c r="AR180" s="11"/>
      <c r="AS180" s="11"/>
      <c r="AT180" s="11"/>
      <c r="AU180" s="11"/>
    </row>
    <row r="181" spans="2:47" s="12" customFormat="1" ht="20.399999999999999" customHeight="1" x14ac:dyDescent="0.2">
      <c r="B181" s="41" t="s">
        <v>62</v>
      </c>
      <c r="C181" s="77" t="s">
        <v>78</v>
      </c>
      <c r="D181" s="18" t="s">
        <v>73</v>
      </c>
      <c r="E181" s="85" t="s">
        <v>67</v>
      </c>
      <c r="F181" s="103">
        <v>7700</v>
      </c>
      <c r="G181" s="104"/>
      <c r="H181" s="105">
        <f>F181-(F181*H3/100)</f>
        <v>7700</v>
      </c>
      <c r="I181" s="98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1"/>
      <c r="Y181" s="11"/>
      <c r="Z181" s="11"/>
      <c r="AA181" s="11"/>
      <c r="AB181" s="11"/>
      <c r="AC181" s="11"/>
      <c r="AD181" s="11"/>
      <c r="AE181" s="11"/>
      <c r="AF181" s="11"/>
      <c r="AG181" s="11"/>
      <c r="AH181" s="11"/>
      <c r="AI181" s="11"/>
      <c r="AJ181" s="11"/>
      <c r="AK181" s="11"/>
      <c r="AL181" s="11"/>
      <c r="AM181" s="11"/>
      <c r="AN181" s="11"/>
      <c r="AO181" s="11"/>
      <c r="AP181" s="11"/>
      <c r="AQ181" s="11"/>
      <c r="AR181" s="11"/>
      <c r="AS181" s="11"/>
      <c r="AT181" s="11"/>
      <c r="AU181" s="11"/>
    </row>
    <row r="182" spans="2:47" s="12" customFormat="1" ht="14.25" customHeight="1" x14ac:dyDescent="0.2">
      <c r="B182" s="41" t="s">
        <v>62</v>
      </c>
      <c r="C182" s="78" t="s">
        <v>80</v>
      </c>
      <c r="D182" s="53" t="s">
        <v>74</v>
      </c>
      <c r="E182" s="27"/>
      <c r="F182" s="123">
        <v>20600</v>
      </c>
      <c r="G182" s="124"/>
      <c r="H182" s="125">
        <f>F182-(F182*H3/100)</f>
        <v>20600</v>
      </c>
      <c r="I182" s="126"/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1"/>
      <c r="X182" s="11"/>
      <c r="Y182" s="11"/>
      <c r="Z182" s="11"/>
      <c r="AA182" s="11"/>
      <c r="AB182" s="11"/>
      <c r="AC182" s="11"/>
      <c r="AD182" s="11"/>
      <c r="AE182" s="11"/>
      <c r="AF182" s="11"/>
      <c r="AG182" s="11"/>
      <c r="AH182" s="11"/>
      <c r="AI182" s="11"/>
      <c r="AJ182" s="11"/>
      <c r="AK182" s="11"/>
      <c r="AL182" s="11"/>
      <c r="AM182" s="11"/>
      <c r="AN182" s="11"/>
      <c r="AO182" s="11"/>
      <c r="AP182" s="11"/>
      <c r="AQ182" s="11"/>
      <c r="AR182" s="11"/>
      <c r="AS182" s="11"/>
      <c r="AT182" s="11"/>
      <c r="AU182" s="11"/>
    </row>
    <row r="183" spans="2:47" s="26" customFormat="1" ht="15.75" customHeight="1" x14ac:dyDescent="0.3">
      <c r="B183" s="41" t="s">
        <v>62</v>
      </c>
      <c r="C183" s="78" t="s">
        <v>82</v>
      </c>
      <c r="D183" s="53" t="s">
        <v>75</v>
      </c>
      <c r="E183" s="31" t="s">
        <v>263</v>
      </c>
      <c r="F183" s="123">
        <v>20600</v>
      </c>
      <c r="G183" s="124"/>
      <c r="H183" s="125">
        <f>F183-(F183*H3/100)</f>
        <v>20600</v>
      </c>
      <c r="I183" s="126"/>
      <c r="J183" s="25"/>
      <c r="K183" s="25"/>
      <c r="L183" s="25"/>
      <c r="M183" s="25"/>
      <c r="N183" s="25"/>
      <c r="O183" s="25"/>
      <c r="P183" s="25"/>
      <c r="Q183" s="25"/>
      <c r="R183" s="25"/>
      <c r="S183" s="25"/>
      <c r="T183" s="25"/>
      <c r="U183" s="25"/>
      <c r="V183" s="25"/>
      <c r="W183" s="25"/>
      <c r="X183" s="25"/>
      <c r="Y183" s="25"/>
      <c r="Z183" s="25"/>
      <c r="AA183" s="25"/>
      <c r="AB183" s="25"/>
      <c r="AC183" s="25"/>
      <c r="AD183" s="25"/>
      <c r="AE183" s="25"/>
      <c r="AF183" s="25"/>
      <c r="AG183" s="25"/>
      <c r="AH183" s="25"/>
      <c r="AI183" s="25"/>
      <c r="AJ183" s="25"/>
      <c r="AK183" s="25"/>
      <c r="AL183" s="25"/>
      <c r="AM183" s="25"/>
      <c r="AN183" s="25"/>
      <c r="AO183" s="25"/>
      <c r="AP183" s="25"/>
      <c r="AQ183" s="25"/>
      <c r="AR183" s="25"/>
      <c r="AS183" s="25"/>
      <c r="AT183" s="25"/>
      <c r="AU183" s="25"/>
    </row>
    <row r="184" spans="2:47" s="12" customFormat="1" ht="10.5" customHeight="1" x14ac:dyDescent="0.2">
      <c r="B184" s="41" t="s">
        <v>62</v>
      </c>
      <c r="C184" s="78" t="s">
        <v>81</v>
      </c>
      <c r="D184" s="53" t="s">
        <v>76</v>
      </c>
      <c r="E184" s="89"/>
      <c r="F184" s="123">
        <v>11600</v>
      </c>
      <c r="G184" s="124"/>
      <c r="H184" s="125">
        <f>F184-(F184*H3/100)</f>
        <v>11600</v>
      </c>
      <c r="I184" s="126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1"/>
      <c r="Y184" s="11"/>
      <c r="Z184" s="11"/>
      <c r="AA184" s="11"/>
      <c r="AB184" s="11"/>
      <c r="AC184" s="11"/>
      <c r="AD184" s="11"/>
      <c r="AE184" s="11"/>
      <c r="AF184" s="11"/>
      <c r="AG184" s="11"/>
      <c r="AH184" s="11"/>
      <c r="AI184" s="11"/>
      <c r="AJ184" s="11"/>
      <c r="AK184" s="11"/>
      <c r="AL184" s="11"/>
      <c r="AM184" s="11"/>
      <c r="AN184" s="11"/>
      <c r="AO184" s="11"/>
      <c r="AP184" s="11"/>
      <c r="AQ184" s="11"/>
      <c r="AR184" s="11"/>
      <c r="AS184" s="11"/>
      <c r="AT184" s="11"/>
      <c r="AU184" s="11"/>
    </row>
    <row r="185" spans="2:47" s="12" customFormat="1" ht="10.5" customHeight="1" x14ac:dyDescent="0.2">
      <c r="B185" s="41" t="s">
        <v>62</v>
      </c>
      <c r="C185" s="65" t="s">
        <v>126</v>
      </c>
      <c r="D185" s="18" t="s">
        <v>41</v>
      </c>
      <c r="E185" s="85" t="s">
        <v>94</v>
      </c>
      <c r="F185" s="103">
        <v>3300</v>
      </c>
      <c r="G185" s="104"/>
      <c r="H185" s="106"/>
      <c r="I185" s="98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1"/>
      <c r="X185" s="11"/>
      <c r="Y185" s="11"/>
      <c r="Z185" s="11"/>
      <c r="AA185" s="11"/>
      <c r="AB185" s="11"/>
      <c r="AC185" s="11"/>
      <c r="AD185" s="11"/>
      <c r="AE185" s="11"/>
      <c r="AF185" s="11"/>
      <c r="AG185" s="11"/>
      <c r="AH185" s="11"/>
      <c r="AI185" s="11"/>
      <c r="AJ185" s="11"/>
      <c r="AK185" s="11"/>
      <c r="AL185" s="11"/>
      <c r="AM185" s="11"/>
      <c r="AN185" s="11"/>
      <c r="AO185" s="11"/>
      <c r="AP185" s="11"/>
      <c r="AQ185" s="11"/>
      <c r="AR185" s="11"/>
      <c r="AS185" s="11"/>
      <c r="AT185" s="11"/>
      <c r="AU185" s="11"/>
    </row>
    <row r="186" spans="2:47" s="12" customFormat="1" ht="21" customHeight="1" x14ac:dyDescent="0.2">
      <c r="B186" s="41" t="s">
        <v>62</v>
      </c>
      <c r="C186" s="65" t="s">
        <v>381</v>
      </c>
      <c r="D186" s="37" t="s">
        <v>380</v>
      </c>
      <c r="E186" s="85" t="s">
        <v>94</v>
      </c>
      <c r="F186" s="103">
        <v>3300</v>
      </c>
      <c r="G186" s="104"/>
      <c r="H186" s="106"/>
      <c r="I186" s="98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1"/>
      <c r="X186" s="11"/>
      <c r="Y186" s="11"/>
      <c r="Z186" s="11"/>
      <c r="AA186" s="11"/>
      <c r="AB186" s="11"/>
      <c r="AC186" s="11"/>
      <c r="AD186" s="11"/>
      <c r="AE186" s="11"/>
      <c r="AF186" s="11"/>
      <c r="AG186" s="11"/>
      <c r="AH186" s="11"/>
      <c r="AI186" s="11"/>
      <c r="AJ186" s="11"/>
      <c r="AK186" s="11"/>
      <c r="AL186" s="11"/>
      <c r="AM186" s="11"/>
      <c r="AN186" s="11"/>
      <c r="AO186" s="11"/>
      <c r="AP186" s="11"/>
      <c r="AQ186" s="11"/>
      <c r="AR186" s="11"/>
      <c r="AS186" s="11"/>
      <c r="AT186" s="11"/>
      <c r="AU186" s="11"/>
    </row>
    <row r="187" spans="2:47" s="12" customFormat="1" ht="22.8" customHeight="1" x14ac:dyDescent="0.2">
      <c r="B187" s="41" t="s">
        <v>62</v>
      </c>
      <c r="C187" s="65" t="s">
        <v>383</v>
      </c>
      <c r="D187" s="37" t="s">
        <v>382</v>
      </c>
      <c r="E187" s="85" t="s">
        <v>386</v>
      </c>
      <c r="F187" s="103">
        <v>7700</v>
      </c>
      <c r="G187" s="104"/>
      <c r="H187" s="106"/>
      <c r="I187" s="98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  <c r="X187" s="11"/>
      <c r="Y187" s="11"/>
      <c r="Z187" s="11"/>
      <c r="AA187" s="11"/>
      <c r="AB187" s="11"/>
      <c r="AC187" s="11"/>
      <c r="AD187" s="11"/>
      <c r="AE187" s="11"/>
      <c r="AF187" s="11"/>
      <c r="AG187" s="11"/>
      <c r="AH187" s="11"/>
      <c r="AI187" s="11"/>
      <c r="AJ187" s="11"/>
      <c r="AK187" s="11"/>
      <c r="AL187" s="11"/>
      <c r="AM187" s="11"/>
      <c r="AN187" s="11"/>
      <c r="AO187" s="11"/>
      <c r="AP187" s="11"/>
      <c r="AQ187" s="11"/>
      <c r="AR187" s="11"/>
      <c r="AS187" s="11"/>
      <c r="AT187" s="11"/>
      <c r="AU187" s="11"/>
    </row>
    <row r="188" spans="2:47" s="12" customFormat="1" ht="22.8" customHeight="1" x14ac:dyDescent="0.2">
      <c r="B188" s="41" t="s">
        <v>62</v>
      </c>
      <c r="C188" s="65" t="s">
        <v>385</v>
      </c>
      <c r="D188" s="37" t="s">
        <v>384</v>
      </c>
      <c r="E188" s="85" t="s">
        <v>387</v>
      </c>
      <c r="F188" s="103">
        <v>7700</v>
      </c>
      <c r="G188" s="104"/>
      <c r="H188" s="106"/>
      <c r="I188" s="98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1"/>
      <c r="X188" s="11"/>
      <c r="Y188" s="11"/>
      <c r="Z188" s="11"/>
      <c r="AA188" s="11"/>
      <c r="AB188" s="11"/>
      <c r="AC188" s="11"/>
      <c r="AD188" s="11"/>
      <c r="AE188" s="11"/>
      <c r="AF188" s="11"/>
      <c r="AG188" s="11"/>
      <c r="AH188" s="11"/>
      <c r="AI188" s="11"/>
      <c r="AJ188" s="11"/>
      <c r="AK188" s="11"/>
      <c r="AL188" s="11"/>
      <c r="AM188" s="11"/>
      <c r="AN188" s="11"/>
      <c r="AO188" s="11"/>
      <c r="AP188" s="11"/>
      <c r="AQ188" s="11"/>
      <c r="AR188" s="11"/>
      <c r="AS188" s="11"/>
      <c r="AT188" s="11"/>
      <c r="AU188" s="11"/>
    </row>
    <row r="189" spans="2:47" s="12" customFormat="1" ht="11.25" customHeight="1" x14ac:dyDescent="0.2">
      <c r="B189" s="41" t="s">
        <v>62</v>
      </c>
      <c r="C189" s="77" t="s">
        <v>326</v>
      </c>
      <c r="D189" s="18" t="s">
        <v>336</v>
      </c>
      <c r="E189" s="85"/>
      <c r="F189" s="103">
        <v>6600</v>
      </c>
      <c r="G189" s="104"/>
      <c r="H189" s="106"/>
      <c r="I189" s="98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11"/>
      <c r="Y189" s="11"/>
      <c r="Z189" s="11"/>
      <c r="AA189" s="11"/>
      <c r="AB189" s="11"/>
      <c r="AC189" s="11"/>
      <c r="AD189" s="11"/>
      <c r="AE189" s="11"/>
      <c r="AF189" s="11"/>
      <c r="AG189" s="11"/>
      <c r="AH189" s="11"/>
      <c r="AI189" s="11"/>
      <c r="AJ189" s="11"/>
      <c r="AK189" s="11"/>
      <c r="AL189" s="11"/>
      <c r="AM189" s="11"/>
      <c r="AN189" s="11"/>
      <c r="AO189" s="11"/>
      <c r="AP189" s="11"/>
      <c r="AQ189" s="11"/>
      <c r="AR189" s="11"/>
      <c r="AS189" s="11"/>
      <c r="AT189" s="11"/>
      <c r="AU189" s="11"/>
    </row>
    <row r="190" spans="2:47" s="12" customFormat="1" ht="11.25" customHeight="1" x14ac:dyDescent="0.2">
      <c r="B190" s="45" t="s">
        <v>83</v>
      </c>
      <c r="C190" s="13"/>
      <c r="D190" s="14" t="s">
        <v>18</v>
      </c>
      <c r="E190" s="15"/>
      <c r="F190" s="16"/>
      <c r="G190" s="34"/>
      <c r="H190" s="17"/>
      <c r="I190" s="35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1"/>
      <c r="Y190" s="11"/>
      <c r="Z190" s="11"/>
      <c r="AA190" s="11"/>
      <c r="AB190" s="11"/>
      <c r="AC190" s="11"/>
      <c r="AD190" s="11"/>
      <c r="AE190" s="11"/>
      <c r="AF190" s="11"/>
      <c r="AG190" s="11"/>
      <c r="AH190" s="11"/>
      <c r="AI190" s="11"/>
      <c r="AJ190" s="11"/>
      <c r="AK190" s="11"/>
      <c r="AL190" s="11"/>
      <c r="AM190" s="11"/>
      <c r="AN190" s="11"/>
      <c r="AO190" s="11"/>
      <c r="AP190" s="11"/>
      <c r="AQ190" s="11"/>
      <c r="AR190" s="11"/>
      <c r="AS190" s="11"/>
      <c r="AT190" s="11"/>
      <c r="AU190" s="11"/>
    </row>
    <row r="191" spans="2:47" s="12" customFormat="1" ht="11.25" customHeight="1" x14ac:dyDescent="0.2">
      <c r="B191" s="41" t="s">
        <v>83</v>
      </c>
      <c r="C191" s="65" t="s">
        <v>84</v>
      </c>
      <c r="D191" s="18" t="s">
        <v>85</v>
      </c>
      <c r="E191" s="171" t="s">
        <v>67</v>
      </c>
      <c r="F191" s="103">
        <v>67100</v>
      </c>
      <c r="G191" s="104">
        <v>60200</v>
      </c>
      <c r="H191" s="105">
        <f>F191-(F191*H3/100)</f>
        <v>67100</v>
      </c>
      <c r="I191" s="98">
        <f>G191-(G191*H3/100)</f>
        <v>60200</v>
      </c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1"/>
      <c r="X191" s="11"/>
      <c r="Y191" s="11"/>
      <c r="Z191" s="11"/>
      <c r="AA191" s="11"/>
      <c r="AB191" s="11"/>
      <c r="AC191" s="11"/>
      <c r="AD191" s="11"/>
      <c r="AE191" s="11"/>
      <c r="AF191" s="11"/>
      <c r="AG191" s="11"/>
      <c r="AH191" s="11"/>
      <c r="AI191" s="11"/>
      <c r="AJ191" s="11"/>
      <c r="AK191" s="11"/>
      <c r="AL191" s="11"/>
      <c r="AM191" s="11"/>
      <c r="AN191" s="11"/>
      <c r="AO191" s="11"/>
      <c r="AP191" s="11"/>
      <c r="AQ191" s="11"/>
      <c r="AR191" s="11"/>
      <c r="AS191" s="11"/>
      <c r="AT191" s="11"/>
      <c r="AU191" s="11"/>
    </row>
    <row r="192" spans="2:47" s="12" customFormat="1" ht="11.25" customHeight="1" x14ac:dyDescent="0.2">
      <c r="B192" s="41" t="s">
        <v>83</v>
      </c>
      <c r="C192" s="65" t="s">
        <v>88</v>
      </c>
      <c r="D192" s="18" t="s">
        <v>86</v>
      </c>
      <c r="E192" s="173"/>
      <c r="F192" s="103">
        <v>69500</v>
      </c>
      <c r="G192" s="104">
        <v>60900</v>
      </c>
      <c r="H192" s="105">
        <f>F192-(F192*H3/100)</f>
        <v>69500</v>
      </c>
      <c r="I192" s="98">
        <f>G192-(G192*H3/100)</f>
        <v>60900</v>
      </c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  <c r="X192" s="11"/>
      <c r="Y192" s="11"/>
      <c r="Z192" s="11"/>
      <c r="AA192" s="11"/>
      <c r="AB192" s="11"/>
      <c r="AC192" s="11"/>
      <c r="AD192" s="11"/>
      <c r="AE192" s="11"/>
      <c r="AF192" s="11"/>
      <c r="AG192" s="11"/>
      <c r="AH192" s="11"/>
      <c r="AI192" s="11"/>
      <c r="AJ192" s="11"/>
      <c r="AK192" s="11"/>
      <c r="AL192" s="11"/>
      <c r="AM192" s="11"/>
      <c r="AN192" s="11"/>
      <c r="AO192" s="11"/>
      <c r="AP192" s="11"/>
      <c r="AQ192" s="11"/>
      <c r="AR192" s="11"/>
      <c r="AS192" s="11"/>
      <c r="AT192" s="11"/>
      <c r="AU192" s="11"/>
    </row>
    <row r="193" spans="2:47" s="12" customFormat="1" ht="11.25" customHeight="1" x14ac:dyDescent="0.2">
      <c r="B193" s="41" t="s">
        <v>83</v>
      </c>
      <c r="C193" s="65" t="s">
        <v>276</v>
      </c>
      <c r="D193" s="18" t="s">
        <v>87</v>
      </c>
      <c r="E193" s="171" t="s">
        <v>68</v>
      </c>
      <c r="F193" s="103">
        <v>87300</v>
      </c>
      <c r="G193" s="104"/>
      <c r="H193" s="105">
        <f>F193-(F193*H3/100)</f>
        <v>87300</v>
      </c>
      <c r="I193" s="98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  <c r="X193" s="11"/>
      <c r="Y193" s="11"/>
      <c r="Z193" s="11"/>
      <c r="AA193" s="11"/>
      <c r="AB193" s="11"/>
      <c r="AC193" s="11"/>
      <c r="AD193" s="11"/>
      <c r="AE193" s="11"/>
      <c r="AF193" s="11"/>
      <c r="AG193" s="11"/>
      <c r="AH193" s="11"/>
      <c r="AI193" s="11"/>
      <c r="AJ193" s="11"/>
      <c r="AK193" s="11"/>
      <c r="AL193" s="11"/>
      <c r="AM193" s="11"/>
      <c r="AN193" s="11"/>
      <c r="AO193" s="11"/>
      <c r="AP193" s="11"/>
      <c r="AQ193" s="11"/>
      <c r="AR193" s="11"/>
      <c r="AS193" s="11"/>
      <c r="AT193" s="11"/>
      <c r="AU193" s="11"/>
    </row>
    <row r="194" spans="2:47" s="12" customFormat="1" ht="12" customHeight="1" x14ac:dyDescent="0.2">
      <c r="B194" s="41" t="s">
        <v>83</v>
      </c>
      <c r="C194" s="65" t="s">
        <v>277</v>
      </c>
      <c r="D194" s="18" t="s">
        <v>89</v>
      </c>
      <c r="E194" s="173"/>
      <c r="F194" s="103">
        <v>90400</v>
      </c>
      <c r="G194" s="104"/>
      <c r="H194" s="105">
        <f>F194-(F194*H3/100)</f>
        <v>90400</v>
      </c>
      <c r="I194" s="98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V194" s="11"/>
      <c r="W194" s="11"/>
      <c r="X194" s="11"/>
      <c r="Y194" s="11"/>
      <c r="Z194" s="11"/>
      <c r="AA194" s="11"/>
      <c r="AB194" s="11"/>
      <c r="AC194" s="11"/>
      <c r="AD194" s="11"/>
      <c r="AE194" s="11"/>
      <c r="AF194" s="11"/>
      <c r="AG194" s="11"/>
      <c r="AH194" s="11"/>
      <c r="AI194" s="11"/>
      <c r="AJ194" s="11"/>
      <c r="AK194" s="11"/>
      <c r="AL194" s="11"/>
      <c r="AM194" s="11"/>
      <c r="AN194" s="11"/>
      <c r="AO194" s="11"/>
      <c r="AP194" s="11"/>
      <c r="AQ194" s="11"/>
      <c r="AR194" s="11"/>
      <c r="AS194" s="11"/>
      <c r="AT194" s="11"/>
      <c r="AU194" s="11"/>
    </row>
    <row r="195" spans="2:47" s="12" customFormat="1" ht="15" customHeight="1" x14ac:dyDescent="0.2">
      <c r="B195" s="41" t="s">
        <v>83</v>
      </c>
      <c r="C195" s="68"/>
      <c r="D195" s="58" t="s">
        <v>7</v>
      </c>
      <c r="E195" s="87"/>
      <c r="F195" s="119"/>
      <c r="G195" s="120"/>
      <c r="H195" s="121"/>
      <c r="I195" s="122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1"/>
      <c r="X195" s="11"/>
      <c r="Y195" s="11"/>
      <c r="Z195" s="11"/>
      <c r="AA195" s="11"/>
      <c r="AB195" s="11"/>
      <c r="AC195" s="11"/>
      <c r="AD195" s="11"/>
      <c r="AE195" s="11"/>
      <c r="AF195" s="11"/>
      <c r="AG195" s="11"/>
      <c r="AH195" s="11"/>
      <c r="AI195" s="11"/>
      <c r="AJ195" s="11"/>
      <c r="AK195" s="11"/>
      <c r="AL195" s="11"/>
      <c r="AM195" s="11"/>
      <c r="AN195" s="11"/>
      <c r="AO195" s="11"/>
      <c r="AP195" s="11"/>
      <c r="AQ195" s="11"/>
      <c r="AR195" s="11"/>
      <c r="AS195" s="11"/>
      <c r="AT195" s="11"/>
      <c r="AU195" s="11"/>
    </row>
    <row r="196" spans="2:47" s="12" customFormat="1" ht="17.25" customHeight="1" x14ac:dyDescent="0.2">
      <c r="B196" s="41" t="s">
        <v>83</v>
      </c>
      <c r="C196" s="77" t="s">
        <v>77</v>
      </c>
      <c r="D196" s="18" t="s">
        <v>71</v>
      </c>
      <c r="E196" s="85" t="s">
        <v>67</v>
      </c>
      <c r="F196" s="103">
        <v>13700</v>
      </c>
      <c r="G196" s="104"/>
      <c r="H196" s="105">
        <f>F196-(F196*H3/100)</f>
        <v>13700</v>
      </c>
      <c r="I196" s="98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1"/>
      <c r="Y196" s="11"/>
      <c r="Z196" s="11"/>
      <c r="AA196" s="11"/>
      <c r="AB196" s="11"/>
      <c r="AC196" s="11"/>
      <c r="AD196" s="11"/>
      <c r="AE196" s="11"/>
      <c r="AF196" s="11"/>
      <c r="AG196" s="11"/>
      <c r="AH196" s="11"/>
      <c r="AI196" s="11"/>
      <c r="AJ196" s="11"/>
      <c r="AK196" s="11"/>
      <c r="AL196" s="11"/>
      <c r="AM196" s="11"/>
      <c r="AN196" s="11"/>
      <c r="AO196" s="11"/>
      <c r="AP196" s="11"/>
      <c r="AQ196" s="11"/>
      <c r="AR196" s="11"/>
      <c r="AS196" s="11"/>
      <c r="AT196" s="11"/>
      <c r="AU196" s="11"/>
    </row>
    <row r="197" spans="2:47" s="12" customFormat="1" x14ac:dyDescent="0.2">
      <c r="B197" s="41" t="s">
        <v>83</v>
      </c>
      <c r="C197" s="77" t="s">
        <v>160</v>
      </c>
      <c r="D197" s="18" t="s">
        <v>156</v>
      </c>
      <c r="E197" s="85" t="s">
        <v>67</v>
      </c>
      <c r="F197" s="103">
        <v>7700</v>
      </c>
      <c r="G197" s="104"/>
      <c r="H197" s="105">
        <f>F197-(F197*H3/100)</f>
        <v>7700</v>
      </c>
      <c r="I197" s="98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  <c r="X197" s="11"/>
      <c r="Y197" s="11"/>
      <c r="Z197" s="11"/>
      <c r="AA197" s="11"/>
      <c r="AB197" s="11"/>
      <c r="AC197" s="11"/>
      <c r="AD197" s="11"/>
      <c r="AE197" s="11"/>
      <c r="AF197" s="11"/>
      <c r="AG197" s="11"/>
      <c r="AH197" s="11"/>
      <c r="AI197" s="11"/>
      <c r="AJ197" s="11"/>
      <c r="AK197" s="11"/>
      <c r="AL197" s="11"/>
      <c r="AM197" s="11"/>
      <c r="AN197" s="11"/>
      <c r="AO197" s="11"/>
      <c r="AP197" s="11"/>
      <c r="AQ197" s="11"/>
      <c r="AR197" s="11"/>
      <c r="AS197" s="11"/>
      <c r="AT197" s="11"/>
      <c r="AU197" s="11"/>
    </row>
    <row r="198" spans="2:47" s="12" customFormat="1" ht="12.75" customHeight="1" x14ac:dyDescent="0.2">
      <c r="B198" s="41" t="s">
        <v>83</v>
      </c>
      <c r="C198" s="77" t="s">
        <v>92</v>
      </c>
      <c r="D198" s="18" t="s">
        <v>91</v>
      </c>
      <c r="E198" s="85" t="s">
        <v>67</v>
      </c>
      <c r="F198" s="103">
        <v>7700</v>
      </c>
      <c r="G198" s="104"/>
      <c r="H198" s="105">
        <f>F198-(F198*H3/100)</f>
        <v>7700</v>
      </c>
      <c r="I198" s="98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1"/>
      <c r="Z198" s="11"/>
      <c r="AA198" s="11"/>
      <c r="AB198" s="11"/>
      <c r="AC198" s="11"/>
      <c r="AD198" s="11"/>
      <c r="AE198" s="11"/>
      <c r="AF198" s="11"/>
      <c r="AG198" s="11"/>
      <c r="AH198" s="11"/>
      <c r="AI198" s="11"/>
      <c r="AJ198" s="11"/>
      <c r="AK198" s="11"/>
      <c r="AL198" s="11"/>
      <c r="AM198" s="11"/>
      <c r="AN198" s="11"/>
      <c r="AO198" s="11"/>
      <c r="AP198" s="11"/>
      <c r="AQ198" s="11"/>
      <c r="AR198" s="11"/>
      <c r="AS198" s="11"/>
      <c r="AT198" s="11"/>
      <c r="AU198" s="11"/>
    </row>
    <row r="199" spans="2:47" s="12" customFormat="1" ht="12.75" customHeight="1" x14ac:dyDescent="0.2">
      <c r="B199" s="41" t="s">
        <v>83</v>
      </c>
      <c r="C199" s="78" t="s">
        <v>80</v>
      </c>
      <c r="D199" s="53" t="s">
        <v>74</v>
      </c>
      <c r="E199" s="27"/>
      <c r="F199" s="123">
        <v>20600</v>
      </c>
      <c r="G199" s="124"/>
      <c r="H199" s="125">
        <f>F199-(F199*H3/100)</f>
        <v>20600</v>
      </c>
      <c r="I199" s="126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1"/>
      <c r="Y199" s="11"/>
      <c r="Z199" s="11"/>
      <c r="AA199" s="11"/>
      <c r="AB199" s="11"/>
      <c r="AC199" s="11"/>
      <c r="AD199" s="11"/>
      <c r="AE199" s="11"/>
      <c r="AF199" s="11"/>
      <c r="AG199" s="11"/>
      <c r="AH199" s="11"/>
      <c r="AI199" s="11"/>
      <c r="AJ199" s="11"/>
      <c r="AK199" s="11"/>
      <c r="AL199" s="11"/>
      <c r="AM199" s="11"/>
      <c r="AN199" s="11"/>
      <c r="AO199" s="11"/>
      <c r="AP199" s="11"/>
      <c r="AQ199" s="11"/>
      <c r="AR199" s="11"/>
      <c r="AS199" s="11"/>
      <c r="AT199" s="11"/>
      <c r="AU199" s="11"/>
    </row>
    <row r="200" spans="2:47" s="12" customFormat="1" ht="12.75" customHeight="1" x14ac:dyDescent="0.2">
      <c r="B200" s="41" t="s">
        <v>83</v>
      </c>
      <c r="C200" s="78" t="s">
        <v>162</v>
      </c>
      <c r="D200" s="53" t="s">
        <v>158</v>
      </c>
      <c r="E200" s="31" t="s">
        <v>263</v>
      </c>
      <c r="F200" s="123">
        <v>11600</v>
      </c>
      <c r="G200" s="124"/>
      <c r="H200" s="125">
        <f>F200-(F200*H3/100)</f>
        <v>11600</v>
      </c>
      <c r="I200" s="126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1"/>
      <c r="X200" s="11"/>
      <c r="Y200" s="11"/>
      <c r="Z200" s="11"/>
      <c r="AA200" s="11"/>
      <c r="AB200" s="11"/>
      <c r="AC200" s="11"/>
      <c r="AD200" s="11"/>
      <c r="AE200" s="11"/>
      <c r="AF200" s="11"/>
      <c r="AG200" s="11"/>
      <c r="AH200" s="11"/>
      <c r="AI200" s="11"/>
      <c r="AJ200" s="11"/>
      <c r="AK200" s="11"/>
      <c r="AL200" s="11"/>
      <c r="AM200" s="11"/>
      <c r="AN200" s="11"/>
      <c r="AO200" s="11"/>
      <c r="AP200" s="11"/>
      <c r="AQ200" s="11"/>
      <c r="AR200" s="11"/>
      <c r="AS200" s="11"/>
      <c r="AT200" s="11"/>
      <c r="AU200" s="11"/>
    </row>
    <row r="201" spans="2:47" s="12" customFormat="1" x14ac:dyDescent="0.2">
      <c r="B201" s="41" t="s">
        <v>83</v>
      </c>
      <c r="C201" s="78" t="s">
        <v>93</v>
      </c>
      <c r="D201" s="53" t="s">
        <v>90</v>
      </c>
      <c r="E201" s="90"/>
      <c r="F201" s="123">
        <v>11600</v>
      </c>
      <c r="G201" s="124"/>
      <c r="H201" s="125">
        <f>F201-(F201*H3/100)</f>
        <v>11600</v>
      </c>
      <c r="I201" s="126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1"/>
      <c r="Y201" s="11"/>
      <c r="Z201" s="11"/>
      <c r="AA201" s="11"/>
      <c r="AB201" s="11"/>
      <c r="AC201" s="11"/>
      <c r="AD201" s="11"/>
      <c r="AE201" s="11"/>
      <c r="AF201" s="11"/>
      <c r="AG201" s="11"/>
      <c r="AH201" s="11"/>
      <c r="AI201" s="11"/>
      <c r="AJ201" s="11"/>
      <c r="AK201" s="11"/>
      <c r="AL201" s="11"/>
      <c r="AM201" s="11"/>
      <c r="AN201" s="11"/>
      <c r="AO201" s="11"/>
      <c r="AP201" s="11"/>
      <c r="AQ201" s="11"/>
      <c r="AR201" s="11"/>
      <c r="AS201" s="11"/>
      <c r="AT201" s="11"/>
      <c r="AU201" s="11"/>
    </row>
    <row r="202" spans="2:47" s="12" customFormat="1" ht="22.2" customHeight="1" x14ac:dyDescent="0.2">
      <c r="B202" s="41" t="s">
        <v>83</v>
      </c>
      <c r="C202" s="65" t="s">
        <v>126</v>
      </c>
      <c r="D202" s="18" t="s">
        <v>41</v>
      </c>
      <c r="E202" s="85" t="s">
        <v>94</v>
      </c>
      <c r="F202" s="103">
        <v>3300</v>
      </c>
      <c r="G202" s="104"/>
      <c r="H202" s="106"/>
      <c r="I202" s="98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1"/>
      <c r="Y202" s="11"/>
      <c r="Z202" s="11"/>
      <c r="AA202" s="11"/>
      <c r="AB202" s="11"/>
      <c r="AC202" s="11"/>
      <c r="AD202" s="11"/>
      <c r="AE202" s="11"/>
      <c r="AF202" s="11"/>
      <c r="AG202" s="11"/>
      <c r="AH202" s="11"/>
      <c r="AI202" s="11"/>
      <c r="AJ202" s="11"/>
      <c r="AK202" s="11"/>
      <c r="AL202" s="11"/>
      <c r="AM202" s="11"/>
      <c r="AN202" s="11"/>
      <c r="AO202" s="11"/>
      <c r="AP202" s="11"/>
      <c r="AQ202" s="11"/>
      <c r="AR202" s="11"/>
      <c r="AS202" s="11"/>
      <c r="AT202" s="11"/>
      <c r="AU202" s="11"/>
    </row>
    <row r="203" spans="2:47" s="12" customFormat="1" ht="21.6" customHeight="1" x14ac:dyDescent="0.2">
      <c r="B203" s="41" t="s">
        <v>83</v>
      </c>
      <c r="C203" s="65" t="s">
        <v>381</v>
      </c>
      <c r="D203" s="37" t="s">
        <v>380</v>
      </c>
      <c r="E203" s="85" t="s">
        <v>94</v>
      </c>
      <c r="F203" s="103">
        <v>3300</v>
      </c>
      <c r="G203" s="104"/>
      <c r="H203" s="106"/>
      <c r="I203" s="98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1"/>
      <c r="X203" s="11"/>
      <c r="Y203" s="11"/>
      <c r="Z203" s="11"/>
      <c r="AA203" s="11"/>
      <c r="AB203" s="11"/>
      <c r="AC203" s="11"/>
      <c r="AD203" s="11"/>
      <c r="AE203" s="11"/>
      <c r="AF203" s="11"/>
      <c r="AG203" s="11"/>
      <c r="AH203" s="11"/>
      <c r="AI203" s="11"/>
      <c r="AJ203" s="11"/>
      <c r="AK203" s="11"/>
      <c r="AL203" s="11"/>
      <c r="AM203" s="11"/>
      <c r="AN203" s="11"/>
      <c r="AO203" s="11"/>
      <c r="AP203" s="11"/>
      <c r="AQ203" s="11"/>
      <c r="AR203" s="11"/>
      <c r="AS203" s="11"/>
      <c r="AT203" s="11"/>
      <c r="AU203" s="11"/>
    </row>
    <row r="204" spans="2:47" s="12" customFormat="1" ht="26.4" customHeight="1" x14ac:dyDescent="0.2">
      <c r="B204" s="41" t="s">
        <v>83</v>
      </c>
      <c r="C204" s="65" t="s">
        <v>383</v>
      </c>
      <c r="D204" s="37" t="s">
        <v>382</v>
      </c>
      <c r="E204" s="85" t="s">
        <v>386</v>
      </c>
      <c r="F204" s="103">
        <v>7700</v>
      </c>
      <c r="G204" s="104"/>
      <c r="H204" s="106"/>
      <c r="I204" s="98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1"/>
      <c r="X204" s="11"/>
      <c r="Y204" s="11"/>
      <c r="Z204" s="11"/>
      <c r="AA204" s="11"/>
      <c r="AB204" s="11"/>
      <c r="AC204" s="11"/>
      <c r="AD204" s="11"/>
      <c r="AE204" s="11"/>
      <c r="AF204" s="11"/>
      <c r="AG204" s="11"/>
      <c r="AH204" s="11"/>
      <c r="AI204" s="11"/>
      <c r="AJ204" s="11"/>
      <c r="AK204" s="11"/>
      <c r="AL204" s="11"/>
      <c r="AM204" s="11"/>
      <c r="AN204" s="11"/>
      <c r="AO204" s="11"/>
      <c r="AP204" s="11"/>
      <c r="AQ204" s="11"/>
      <c r="AR204" s="11"/>
      <c r="AS204" s="11"/>
      <c r="AT204" s="11"/>
      <c r="AU204" s="11"/>
    </row>
    <row r="205" spans="2:47" s="12" customFormat="1" ht="22.8" customHeight="1" x14ac:dyDescent="0.2">
      <c r="B205" s="41" t="s">
        <v>83</v>
      </c>
      <c r="C205" s="65" t="s">
        <v>385</v>
      </c>
      <c r="D205" s="37" t="s">
        <v>384</v>
      </c>
      <c r="E205" s="85" t="s">
        <v>387</v>
      </c>
      <c r="F205" s="103">
        <v>7700</v>
      </c>
      <c r="G205" s="104"/>
      <c r="H205" s="106"/>
      <c r="I205" s="98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1"/>
      <c r="X205" s="11"/>
      <c r="Y205" s="11"/>
      <c r="Z205" s="11"/>
      <c r="AA205" s="11"/>
      <c r="AB205" s="11"/>
      <c r="AC205" s="11"/>
      <c r="AD205" s="11"/>
      <c r="AE205" s="11"/>
      <c r="AF205" s="11"/>
      <c r="AG205" s="11"/>
      <c r="AH205" s="11"/>
      <c r="AI205" s="11"/>
      <c r="AJ205" s="11"/>
      <c r="AK205" s="11"/>
      <c r="AL205" s="11"/>
      <c r="AM205" s="11"/>
      <c r="AN205" s="11"/>
      <c r="AO205" s="11"/>
      <c r="AP205" s="11"/>
      <c r="AQ205" s="11"/>
      <c r="AR205" s="11"/>
      <c r="AS205" s="11"/>
      <c r="AT205" s="11"/>
      <c r="AU205" s="11"/>
    </row>
    <row r="206" spans="2:47" s="12" customFormat="1" ht="18.600000000000001" customHeight="1" x14ac:dyDescent="0.2">
      <c r="B206" s="41" t="s">
        <v>83</v>
      </c>
      <c r="C206" s="77" t="s">
        <v>326</v>
      </c>
      <c r="D206" s="32" t="s">
        <v>335</v>
      </c>
      <c r="E206" s="40"/>
      <c r="F206" s="107">
        <v>6600</v>
      </c>
      <c r="G206" s="108"/>
      <c r="H206" s="109"/>
      <c r="I206" s="110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1"/>
      <c r="X206" s="11"/>
      <c r="Y206" s="11"/>
      <c r="Z206" s="11"/>
      <c r="AA206" s="11"/>
      <c r="AB206" s="11"/>
      <c r="AC206" s="11"/>
      <c r="AD206" s="11"/>
      <c r="AE206" s="11"/>
      <c r="AF206" s="11"/>
      <c r="AG206" s="11"/>
      <c r="AH206" s="11"/>
      <c r="AI206" s="11"/>
      <c r="AJ206" s="11"/>
      <c r="AK206" s="11"/>
      <c r="AL206" s="11"/>
      <c r="AM206" s="11"/>
      <c r="AN206" s="11"/>
      <c r="AO206" s="11"/>
      <c r="AP206" s="11"/>
      <c r="AQ206" s="11"/>
      <c r="AR206" s="11"/>
      <c r="AS206" s="11"/>
      <c r="AT206" s="11"/>
      <c r="AU206" s="11"/>
    </row>
    <row r="207" spans="2:47" s="12" customFormat="1" ht="26.4" customHeight="1" x14ac:dyDescent="0.2">
      <c r="B207" s="29" t="s">
        <v>97</v>
      </c>
      <c r="C207" s="24"/>
      <c r="D207" s="14" t="s">
        <v>18</v>
      </c>
      <c r="E207" s="21"/>
      <c r="F207" s="21"/>
      <c r="G207" s="22"/>
      <c r="H207" s="23"/>
      <c r="I207" s="36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V207" s="11"/>
      <c r="W207" s="11"/>
      <c r="X207" s="11"/>
      <c r="Y207" s="11"/>
      <c r="Z207" s="11"/>
      <c r="AA207" s="11"/>
      <c r="AB207" s="11"/>
      <c r="AC207" s="11"/>
      <c r="AD207" s="11"/>
      <c r="AE207" s="11"/>
      <c r="AF207" s="11"/>
      <c r="AG207" s="11"/>
      <c r="AH207" s="11"/>
      <c r="AI207" s="11"/>
      <c r="AJ207" s="11"/>
      <c r="AK207" s="11"/>
      <c r="AL207" s="11"/>
      <c r="AM207" s="11"/>
      <c r="AN207" s="11"/>
      <c r="AO207" s="11"/>
      <c r="AP207" s="11"/>
      <c r="AQ207" s="11"/>
      <c r="AR207" s="11"/>
      <c r="AS207" s="11"/>
      <c r="AT207" s="11"/>
      <c r="AU207" s="11"/>
    </row>
    <row r="208" spans="2:47" s="12" customFormat="1" ht="14.25" customHeight="1" x14ac:dyDescent="0.2">
      <c r="B208" s="41" t="s">
        <v>97</v>
      </c>
      <c r="C208" s="63" t="s">
        <v>98</v>
      </c>
      <c r="D208" s="50" t="s">
        <v>104</v>
      </c>
      <c r="E208" s="85" t="s">
        <v>67</v>
      </c>
      <c r="F208" s="95">
        <v>80200</v>
      </c>
      <c r="G208" s="96"/>
      <c r="H208" s="97">
        <f>F208-(F208*H3/100)</f>
        <v>80200</v>
      </c>
      <c r="I208" s="127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  <c r="X208" s="11"/>
      <c r="Y208" s="11"/>
      <c r="Z208" s="11"/>
      <c r="AA208" s="11"/>
      <c r="AB208" s="11"/>
      <c r="AC208" s="11"/>
      <c r="AD208" s="11"/>
      <c r="AE208" s="11"/>
      <c r="AF208" s="11"/>
      <c r="AG208" s="11"/>
      <c r="AH208" s="11"/>
      <c r="AI208" s="11"/>
      <c r="AJ208" s="11"/>
      <c r="AK208" s="11"/>
      <c r="AL208" s="11"/>
      <c r="AM208" s="11"/>
      <c r="AN208" s="11"/>
      <c r="AO208" s="11"/>
      <c r="AP208" s="11"/>
      <c r="AQ208" s="11"/>
      <c r="AR208" s="11"/>
      <c r="AS208" s="11"/>
      <c r="AT208" s="11"/>
      <c r="AU208" s="11"/>
    </row>
    <row r="209" spans="2:47" s="12" customFormat="1" ht="12.75" customHeight="1" x14ac:dyDescent="0.2">
      <c r="B209" s="41" t="s">
        <v>97</v>
      </c>
      <c r="C209" s="63" t="s">
        <v>278</v>
      </c>
      <c r="D209" s="50" t="s">
        <v>99</v>
      </c>
      <c r="E209" s="85" t="s">
        <v>68</v>
      </c>
      <c r="F209" s="95">
        <v>104300</v>
      </c>
      <c r="G209" s="96"/>
      <c r="H209" s="97">
        <f>F209-(F209*H3/100)</f>
        <v>104300</v>
      </c>
      <c r="I209" s="127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1"/>
      <c r="Z209" s="11"/>
      <c r="AA209" s="11"/>
      <c r="AB209" s="11"/>
      <c r="AC209" s="11"/>
      <c r="AD209" s="11"/>
      <c r="AE209" s="11"/>
      <c r="AF209" s="11"/>
      <c r="AG209" s="11"/>
      <c r="AH209" s="11"/>
      <c r="AI209" s="11"/>
      <c r="AJ209" s="11"/>
      <c r="AK209" s="11"/>
      <c r="AL209" s="11"/>
      <c r="AM209" s="11"/>
      <c r="AN209" s="11"/>
      <c r="AO209" s="11"/>
      <c r="AP209" s="11"/>
      <c r="AQ209" s="11"/>
      <c r="AR209" s="11"/>
      <c r="AS209" s="11"/>
      <c r="AT209" s="11"/>
      <c r="AU209" s="11"/>
    </row>
    <row r="210" spans="2:47" s="12" customFormat="1" ht="11.25" customHeight="1" x14ac:dyDescent="0.2">
      <c r="B210" s="41" t="s">
        <v>97</v>
      </c>
      <c r="C210" s="64"/>
      <c r="D210" s="58" t="s">
        <v>7</v>
      </c>
      <c r="E210" s="86"/>
      <c r="F210" s="99"/>
      <c r="G210" s="100"/>
      <c r="H210" s="101"/>
      <c r="I210" s="102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1"/>
      <c r="X210" s="11"/>
      <c r="Y210" s="11"/>
      <c r="Z210" s="11"/>
      <c r="AA210" s="11"/>
      <c r="AB210" s="11"/>
      <c r="AC210" s="11"/>
      <c r="AD210" s="11"/>
      <c r="AE210" s="11"/>
      <c r="AF210" s="11"/>
      <c r="AG210" s="11"/>
      <c r="AH210" s="11"/>
      <c r="AI210" s="11"/>
      <c r="AJ210" s="11"/>
      <c r="AK210" s="11"/>
      <c r="AL210" s="11"/>
      <c r="AM210" s="11"/>
      <c r="AN210" s="11"/>
      <c r="AO210" s="11"/>
      <c r="AP210" s="11"/>
      <c r="AQ210" s="11"/>
      <c r="AR210" s="11"/>
      <c r="AS210" s="11"/>
      <c r="AT210" s="11"/>
      <c r="AU210" s="11"/>
    </row>
    <row r="211" spans="2:47" s="12" customFormat="1" ht="17.25" customHeight="1" x14ac:dyDescent="0.2">
      <c r="B211" s="41" t="s">
        <v>97</v>
      </c>
      <c r="C211" s="65" t="s">
        <v>100</v>
      </c>
      <c r="D211" s="18" t="s">
        <v>105</v>
      </c>
      <c r="E211" s="85" t="s">
        <v>67</v>
      </c>
      <c r="F211" s="103">
        <v>16500</v>
      </c>
      <c r="G211" s="104"/>
      <c r="H211" s="105">
        <f>F211-(F211*H3/100)</f>
        <v>16500</v>
      </c>
      <c r="I211" s="98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1"/>
      <c r="AA211" s="11"/>
      <c r="AB211" s="11"/>
      <c r="AC211" s="11"/>
      <c r="AD211" s="11"/>
      <c r="AE211" s="11"/>
      <c r="AF211" s="11"/>
      <c r="AG211" s="11"/>
      <c r="AH211" s="11"/>
      <c r="AI211" s="11"/>
      <c r="AJ211" s="11"/>
      <c r="AK211" s="11"/>
      <c r="AL211" s="11"/>
      <c r="AM211" s="11"/>
      <c r="AN211" s="11"/>
      <c r="AO211" s="11"/>
      <c r="AP211" s="11"/>
      <c r="AQ211" s="11"/>
      <c r="AR211" s="11"/>
      <c r="AS211" s="11"/>
      <c r="AT211" s="11"/>
      <c r="AU211" s="11"/>
    </row>
    <row r="212" spans="2:47" s="12" customFormat="1" x14ac:dyDescent="0.2">
      <c r="B212" s="41" t="s">
        <v>97</v>
      </c>
      <c r="C212" s="72" t="s">
        <v>101</v>
      </c>
      <c r="D212" s="53" t="s">
        <v>106</v>
      </c>
      <c r="E212" s="88" t="s">
        <v>263</v>
      </c>
      <c r="F212" s="123">
        <v>24800</v>
      </c>
      <c r="G212" s="124"/>
      <c r="H212" s="125">
        <f>F212-(F212*H3/100)</f>
        <v>24800</v>
      </c>
      <c r="I212" s="126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1"/>
      <c r="AA212" s="11"/>
      <c r="AB212" s="11"/>
      <c r="AC212" s="11"/>
      <c r="AD212" s="11"/>
      <c r="AE212" s="11"/>
      <c r="AF212" s="11"/>
      <c r="AG212" s="11"/>
      <c r="AH212" s="11"/>
      <c r="AI212" s="11"/>
      <c r="AJ212" s="11"/>
      <c r="AK212" s="11"/>
      <c r="AL212" s="11"/>
      <c r="AM212" s="11"/>
      <c r="AN212" s="11"/>
      <c r="AO212" s="11"/>
      <c r="AP212" s="11"/>
      <c r="AQ212" s="11"/>
      <c r="AR212" s="11"/>
      <c r="AS212" s="11"/>
      <c r="AT212" s="11"/>
      <c r="AU212" s="11"/>
    </row>
    <row r="213" spans="2:47" s="12" customFormat="1" x14ac:dyDescent="0.2">
      <c r="B213" s="41" t="s">
        <v>97</v>
      </c>
      <c r="C213" s="65" t="s">
        <v>322</v>
      </c>
      <c r="D213" s="18" t="s">
        <v>8</v>
      </c>
      <c r="E213" s="85"/>
      <c r="F213" s="103">
        <v>2000</v>
      </c>
      <c r="G213" s="104"/>
      <c r="H213" s="106"/>
      <c r="I213" s="98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V213" s="11"/>
      <c r="W213" s="11"/>
      <c r="X213" s="11"/>
      <c r="Y213" s="11"/>
      <c r="Z213" s="11"/>
      <c r="AA213" s="11"/>
      <c r="AB213" s="11"/>
      <c r="AC213" s="11"/>
      <c r="AD213" s="11"/>
      <c r="AE213" s="11"/>
      <c r="AF213" s="11"/>
      <c r="AG213" s="11"/>
      <c r="AH213" s="11"/>
      <c r="AI213" s="11"/>
      <c r="AJ213" s="11"/>
      <c r="AK213" s="11"/>
      <c r="AL213" s="11"/>
      <c r="AM213" s="11"/>
      <c r="AN213" s="11"/>
      <c r="AO213" s="11"/>
      <c r="AP213" s="11"/>
      <c r="AQ213" s="11"/>
      <c r="AR213" s="11"/>
      <c r="AS213" s="11"/>
      <c r="AT213" s="11"/>
      <c r="AU213" s="11"/>
    </row>
    <row r="214" spans="2:47" s="12" customFormat="1" ht="21.6" customHeight="1" x14ac:dyDescent="0.2">
      <c r="B214" s="41" t="s">
        <v>97</v>
      </c>
      <c r="C214" s="65" t="s">
        <v>126</v>
      </c>
      <c r="D214" s="18" t="s">
        <v>41</v>
      </c>
      <c r="E214" s="85" t="s">
        <v>94</v>
      </c>
      <c r="F214" s="103">
        <v>3300</v>
      </c>
      <c r="G214" s="104"/>
      <c r="H214" s="106"/>
      <c r="I214" s="98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  <c r="AA214" s="11"/>
      <c r="AB214" s="11"/>
      <c r="AC214" s="11"/>
      <c r="AD214" s="11"/>
      <c r="AE214" s="11"/>
      <c r="AF214" s="11"/>
      <c r="AG214" s="11"/>
      <c r="AH214" s="11"/>
      <c r="AI214" s="11"/>
      <c r="AJ214" s="11"/>
      <c r="AK214" s="11"/>
      <c r="AL214" s="11"/>
      <c r="AM214" s="11"/>
      <c r="AN214" s="11"/>
      <c r="AO214" s="11"/>
      <c r="AP214" s="11"/>
      <c r="AQ214" s="11"/>
      <c r="AR214" s="11"/>
      <c r="AS214" s="11"/>
      <c r="AT214" s="11"/>
      <c r="AU214" s="11"/>
    </row>
    <row r="215" spans="2:47" s="12" customFormat="1" ht="22.2" customHeight="1" x14ac:dyDescent="0.2">
      <c r="B215" s="41" t="s">
        <v>97</v>
      </c>
      <c r="C215" s="65" t="s">
        <v>381</v>
      </c>
      <c r="D215" s="37" t="s">
        <v>380</v>
      </c>
      <c r="E215" s="85" t="s">
        <v>94</v>
      </c>
      <c r="F215" s="103">
        <v>3300</v>
      </c>
      <c r="G215" s="104"/>
      <c r="H215" s="106"/>
      <c r="I215" s="98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V215" s="11"/>
      <c r="W215" s="11"/>
      <c r="X215" s="11"/>
      <c r="Y215" s="11"/>
      <c r="Z215" s="11"/>
      <c r="AA215" s="11"/>
      <c r="AB215" s="11"/>
      <c r="AC215" s="11"/>
      <c r="AD215" s="11"/>
      <c r="AE215" s="11"/>
      <c r="AF215" s="11"/>
      <c r="AG215" s="11"/>
      <c r="AH215" s="11"/>
      <c r="AI215" s="11"/>
      <c r="AJ215" s="11"/>
      <c r="AK215" s="11"/>
      <c r="AL215" s="11"/>
      <c r="AM215" s="11"/>
      <c r="AN215" s="11"/>
      <c r="AO215" s="11"/>
      <c r="AP215" s="11"/>
      <c r="AQ215" s="11"/>
      <c r="AR215" s="11"/>
      <c r="AS215" s="11"/>
      <c r="AT215" s="11"/>
      <c r="AU215" s="11"/>
    </row>
    <row r="216" spans="2:47" s="12" customFormat="1" ht="21" customHeight="1" x14ac:dyDescent="0.2">
      <c r="B216" s="41" t="s">
        <v>97</v>
      </c>
      <c r="C216" s="65" t="s">
        <v>383</v>
      </c>
      <c r="D216" s="37" t="s">
        <v>382</v>
      </c>
      <c r="E216" s="85" t="s">
        <v>386</v>
      </c>
      <c r="F216" s="103">
        <v>7700</v>
      </c>
      <c r="G216" s="104"/>
      <c r="H216" s="106"/>
      <c r="I216" s="98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V216" s="11"/>
      <c r="W216" s="11"/>
      <c r="X216" s="11"/>
      <c r="Y216" s="11"/>
      <c r="Z216" s="11"/>
      <c r="AA216" s="11"/>
      <c r="AB216" s="11"/>
      <c r="AC216" s="11"/>
      <c r="AD216" s="11"/>
      <c r="AE216" s="11"/>
      <c r="AF216" s="11"/>
      <c r="AG216" s="11"/>
      <c r="AH216" s="11"/>
      <c r="AI216" s="11"/>
      <c r="AJ216" s="11"/>
      <c r="AK216" s="11"/>
      <c r="AL216" s="11"/>
      <c r="AM216" s="11"/>
      <c r="AN216" s="11"/>
      <c r="AO216" s="11"/>
      <c r="AP216" s="11"/>
      <c r="AQ216" s="11"/>
      <c r="AR216" s="11"/>
      <c r="AS216" s="11"/>
      <c r="AT216" s="11"/>
      <c r="AU216" s="11"/>
    </row>
    <row r="217" spans="2:47" s="12" customFormat="1" ht="24" customHeight="1" x14ac:dyDescent="0.2">
      <c r="B217" s="41" t="s">
        <v>97</v>
      </c>
      <c r="C217" s="65" t="s">
        <v>385</v>
      </c>
      <c r="D217" s="37" t="s">
        <v>384</v>
      </c>
      <c r="E217" s="85" t="s">
        <v>387</v>
      </c>
      <c r="F217" s="103">
        <v>7700</v>
      </c>
      <c r="G217" s="104"/>
      <c r="H217" s="106"/>
      <c r="I217" s="98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1"/>
      <c r="X217" s="11"/>
      <c r="Y217" s="11"/>
      <c r="Z217" s="11"/>
      <c r="AA217" s="11"/>
      <c r="AB217" s="11"/>
      <c r="AC217" s="11"/>
      <c r="AD217" s="11"/>
      <c r="AE217" s="11"/>
      <c r="AF217" s="11"/>
      <c r="AG217" s="11"/>
      <c r="AH217" s="11"/>
      <c r="AI217" s="11"/>
      <c r="AJ217" s="11"/>
      <c r="AK217" s="11"/>
      <c r="AL217" s="11"/>
      <c r="AM217" s="11"/>
      <c r="AN217" s="11"/>
      <c r="AO217" s="11"/>
      <c r="AP217" s="11"/>
      <c r="AQ217" s="11"/>
      <c r="AR217" s="11"/>
      <c r="AS217" s="11"/>
      <c r="AT217" s="11"/>
      <c r="AU217" s="11"/>
    </row>
    <row r="218" spans="2:47" s="12" customFormat="1" ht="21" customHeight="1" x14ac:dyDescent="0.2">
      <c r="B218" s="29" t="s">
        <v>103</v>
      </c>
      <c r="C218" s="24"/>
      <c r="D218" s="14" t="s">
        <v>18</v>
      </c>
      <c r="E218" s="21"/>
      <c r="F218" s="21"/>
      <c r="G218" s="22"/>
      <c r="H218" s="23"/>
      <c r="I218" s="36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1"/>
      <c r="X218" s="11"/>
      <c r="Y218" s="11"/>
      <c r="Z218" s="11"/>
      <c r="AA218" s="11"/>
      <c r="AB218" s="11"/>
      <c r="AC218" s="11"/>
      <c r="AD218" s="11"/>
      <c r="AE218" s="11"/>
      <c r="AF218" s="11"/>
      <c r="AG218" s="11"/>
      <c r="AH218" s="11"/>
      <c r="AI218" s="11"/>
      <c r="AJ218" s="11"/>
      <c r="AK218" s="11"/>
      <c r="AL218" s="11"/>
      <c r="AM218" s="11"/>
      <c r="AN218" s="11"/>
      <c r="AO218" s="11"/>
      <c r="AP218" s="11"/>
      <c r="AQ218" s="11"/>
      <c r="AR218" s="11"/>
      <c r="AS218" s="11"/>
      <c r="AT218" s="11"/>
      <c r="AU218" s="11"/>
    </row>
    <row r="219" spans="2:47" s="12" customFormat="1" ht="21" customHeight="1" x14ac:dyDescent="0.2">
      <c r="B219" s="41" t="s">
        <v>103</v>
      </c>
      <c r="C219" s="63" t="s">
        <v>113</v>
      </c>
      <c r="D219" s="50" t="s">
        <v>107</v>
      </c>
      <c r="E219" s="85" t="s">
        <v>67</v>
      </c>
      <c r="F219" s="95">
        <v>81000</v>
      </c>
      <c r="G219" s="96"/>
      <c r="H219" s="97">
        <f>F219-(F219*H3/100)</f>
        <v>81000</v>
      </c>
      <c r="I219" s="127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V219" s="11"/>
      <c r="W219" s="11"/>
      <c r="X219" s="11"/>
      <c r="Y219" s="11"/>
      <c r="Z219" s="11"/>
      <c r="AA219" s="11"/>
      <c r="AB219" s="11"/>
      <c r="AC219" s="11"/>
      <c r="AD219" s="11"/>
      <c r="AE219" s="11"/>
      <c r="AF219" s="11"/>
      <c r="AG219" s="11"/>
      <c r="AH219" s="11"/>
      <c r="AI219" s="11"/>
      <c r="AJ219" s="11"/>
      <c r="AK219" s="11"/>
      <c r="AL219" s="11"/>
      <c r="AM219" s="11"/>
      <c r="AN219" s="11"/>
      <c r="AO219" s="11"/>
      <c r="AP219" s="11"/>
      <c r="AQ219" s="11"/>
      <c r="AR219" s="11"/>
      <c r="AS219" s="11"/>
      <c r="AT219" s="11"/>
      <c r="AU219" s="11"/>
    </row>
    <row r="220" spans="2:47" s="12" customFormat="1" ht="21" customHeight="1" x14ac:dyDescent="0.2">
      <c r="B220" s="41" t="s">
        <v>103</v>
      </c>
      <c r="C220" s="63" t="s">
        <v>279</v>
      </c>
      <c r="D220" s="50" t="s">
        <v>108</v>
      </c>
      <c r="E220" s="85" t="s">
        <v>68</v>
      </c>
      <c r="F220" s="95">
        <v>105300</v>
      </c>
      <c r="G220" s="96"/>
      <c r="H220" s="97">
        <f>F220-(F220*H3/100)</f>
        <v>105300</v>
      </c>
      <c r="I220" s="127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1"/>
      <c r="AA220" s="11"/>
      <c r="AB220" s="11"/>
      <c r="AC220" s="11"/>
      <c r="AD220" s="11"/>
      <c r="AE220" s="11"/>
      <c r="AF220" s="11"/>
      <c r="AG220" s="11"/>
      <c r="AH220" s="11"/>
      <c r="AI220" s="11"/>
      <c r="AJ220" s="11"/>
      <c r="AK220" s="11"/>
      <c r="AL220" s="11"/>
      <c r="AM220" s="11"/>
      <c r="AN220" s="11"/>
      <c r="AO220" s="11"/>
      <c r="AP220" s="11"/>
      <c r="AQ220" s="11"/>
      <c r="AR220" s="11"/>
      <c r="AS220" s="11"/>
      <c r="AT220" s="11"/>
      <c r="AU220" s="11"/>
    </row>
    <row r="221" spans="2:47" s="12" customFormat="1" ht="21.6" customHeight="1" x14ac:dyDescent="0.2">
      <c r="B221" s="41" t="s">
        <v>103</v>
      </c>
      <c r="C221" s="79"/>
      <c r="D221" s="59" t="s">
        <v>7</v>
      </c>
      <c r="E221" s="85"/>
      <c r="F221" s="103"/>
      <c r="G221" s="104"/>
      <c r="H221" s="105"/>
      <c r="I221" s="98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V221" s="11"/>
      <c r="W221" s="11"/>
      <c r="X221" s="11"/>
      <c r="Y221" s="11"/>
      <c r="Z221" s="11"/>
      <c r="AA221" s="11"/>
      <c r="AB221" s="11"/>
      <c r="AC221" s="11"/>
      <c r="AD221" s="11"/>
      <c r="AE221" s="11"/>
      <c r="AF221" s="11"/>
      <c r="AG221" s="11"/>
      <c r="AH221" s="11"/>
      <c r="AI221" s="11"/>
      <c r="AJ221" s="11"/>
      <c r="AK221" s="11"/>
      <c r="AL221" s="11"/>
      <c r="AM221" s="11"/>
      <c r="AN221" s="11"/>
      <c r="AO221" s="11"/>
      <c r="AP221" s="11"/>
      <c r="AQ221" s="11"/>
      <c r="AR221" s="11"/>
      <c r="AS221" s="11"/>
      <c r="AT221" s="11"/>
      <c r="AU221" s="11"/>
    </row>
    <row r="222" spans="2:47" s="12" customFormat="1" ht="21.6" customHeight="1" x14ac:dyDescent="0.2">
      <c r="B222" s="41" t="s">
        <v>103</v>
      </c>
      <c r="C222" s="65" t="s">
        <v>114</v>
      </c>
      <c r="D222" s="18" t="s">
        <v>109</v>
      </c>
      <c r="E222" s="85" t="s">
        <v>67</v>
      </c>
      <c r="F222" s="103">
        <v>14900</v>
      </c>
      <c r="G222" s="104"/>
      <c r="H222" s="105">
        <f>F222-(F222*H3/100)</f>
        <v>14900</v>
      </c>
      <c r="I222" s="98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11"/>
      <c r="U222" s="11"/>
      <c r="V222" s="11"/>
      <c r="W222" s="11"/>
      <c r="X222" s="11"/>
      <c r="Y222" s="11"/>
      <c r="Z222" s="11"/>
      <c r="AA222" s="11"/>
      <c r="AB222" s="11"/>
      <c r="AC222" s="11"/>
      <c r="AD222" s="11"/>
      <c r="AE222" s="11"/>
      <c r="AF222" s="11"/>
      <c r="AG222" s="11"/>
      <c r="AH222" s="11"/>
      <c r="AI222" s="11"/>
      <c r="AJ222" s="11"/>
      <c r="AK222" s="11"/>
      <c r="AL222" s="11"/>
      <c r="AM222" s="11"/>
      <c r="AN222" s="11"/>
      <c r="AO222" s="11"/>
      <c r="AP222" s="11"/>
      <c r="AQ222" s="11"/>
      <c r="AR222" s="11"/>
      <c r="AS222" s="11"/>
      <c r="AT222" s="11"/>
      <c r="AU222" s="11"/>
    </row>
    <row r="223" spans="2:47" s="12" customFormat="1" ht="27.6" customHeight="1" x14ac:dyDescent="0.2">
      <c r="B223" s="41" t="s">
        <v>103</v>
      </c>
      <c r="C223" s="65" t="s">
        <v>115</v>
      </c>
      <c r="D223" s="18" t="s">
        <v>111</v>
      </c>
      <c r="E223" s="85" t="s">
        <v>67</v>
      </c>
      <c r="F223" s="103">
        <v>21000</v>
      </c>
      <c r="G223" s="104"/>
      <c r="H223" s="105">
        <f>F223-(F223*H3/100)</f>
        <v>21000</v>
      </c>
      <c r="I223" s="98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1"/>
      <c r="AA223" s="11"/>
      <c r="AB223" s="11"/>
      <c r="AC223" s="11"/>
      <c r="AD223" s="11"/>
      <c r="AE223" s="11"/>
      <c r="AF223" s="11"/>
      <c r="AG223" s="11"/>
      <c r="AH223" s="11"/>
      <c r="AI223" s="11"/>
      <c r="AJ223" s="11"/>
      <c r="AK223" s="11"/>
      <c r="AL223" s="11"/>
      <c r="AM223" s="11"/>
      <c r="AN223" s="11"/>
      <c r="AO223" s="11"/>
      <c r="AP223" s="11"/>
      <c r="AQ223" s="11"/>
      <c r="AR223" s="11"/>
      <c r="AS223" s="11"/>
      <c r="AT223" s="11"/>
      <c r="AU223" s="11"/>
    </row>
    <row r="224" spans="2:47" s="12" customFormat="1" ht="27.6" customHeight="1" x14ac:dyDescent="0.2">
      <c r="B224" s="41" t="s">
        <v>103</v>
      </c>
      <c r="C224" s="72" t="s">
        <v>116</v>
      </c>
      <c r="D224" s="53" t="s">
        <v>110</v>
      </c>
      <c r="E224" s="88" t="s">
        <v>4</v>
      </c>
      <c r="F224" s="123">
        <v>22400</v>
      </c>
      <c r="G224" s="124"/>
      <c r="H224" s="125">
        <f>F224-(F224*H3/100)</f>
        <v>22400</v>
      </c>
      <c r="I224" s="126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V224" s="11"/>
      <c r="W224" s="11"/>
      <c r="X224" s="11"/>
      <c r="Y224" s="11"/>
      <c r="Z224" s="11"/>
      <c r="AA224" s="11"/>
      <c r="AB224" s="11"/>
      <c r="AC224" s="11"/>
      <c r="AD224" s="11"/>
      <c r="AE224" s="11"/>
      <c r="AF224" s="11"/>
      <c r="AG224" s="11"/>
      <c r="AH224" s="11"/>
      <c r="AI224" s="11"/>
      <c r="AJ224" s="11"/>
      <c r="AK224" s="11"/>
      <c r="AL224" s="11"/>
      <c r="AM224" s="11"/>
      <c r="AN224" s="11"/>
      <c r="AO224" s="11"/>
      <c r="AP224" s="11"/>
      <c r="AQ224" s="11"/>
      <c r="AR224" s="11"/>
      <c r="AS224" s="11"/>
      <c r="AT224" s="11"/>
      <c r="AU224" s="11"/>
    </row>
    <row r="225" spans="2:47" s="12" customFormat="1" ht="11.25" customHeight="1" x14ac:dyDescent="0.2">
      <c r="B225" s="41" t="s">
        <v>103</v>
      </c>
      <c r="C225" s="72" t="s">
        <v>117</v>
      </c>
      <c r="D225" s="53" t="s">
        <v>112</v>
      </c>
      <c r="E225" s="88" t="s">
        <v>4</v>
      </c>
      <c r="F225" s="123">
        <v>31500</v>
      </c>
      <c r="G225" s="124"/>
      <c r="H225" s="125">
        <f>F225-(F225*H3/100)</f>
        <v>31500</v>
      </c>
      <c r="I225" s="126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V225" s="11"/>
      <c r="W225" s="11"/>
      <c r="X225" s="11"/>
      <c r="Y225" s="11"/>
      <c r="Z225" s="11"/>
      <c r="AA225" s="11"/>
      <c r="AB225" s="11"/>
      <c r="AC225" s="11"/>
      <c r="AD225" s="11"/>
      <c r="AE225" s="11"/>
      <c r="AF225" s="11"/>
      <c r="AG225" s="11"/>
      <c r="AH225" s="11"/>
      <c r="AI225" s="11"/>
      <c r="AJ225" s="11"/>
      <c r="AK225" s="11"/>
      <c r="AL225" s="11"/>
      <c r="AM225" s="11"/>
      <c r="AN225" s="11"/>
      <c r="AO225" s="11"/>
      <c r="AP225" s="11"/>
      <c r="AQ225" s="11"/>
      <c r="AR225" s="11"/>
      <c r="AS225" s="11"/>
      <c r="AT225" s="11"/>
      <c r="AU225" s="11"/>
    </row>
    <row r="226" spans="2:47" s="12" customFormat="1" ht="17.25" customHeight="1" x14ac:dyDescent="0.2">
      <c r="B226" s="41" t="s">
        <v>103</v>
      </c>
      <c r="C226" s="65" t="s">
        <v>322</v>
      </c>
      <c r="D226" s="18" t="s">
        <v>8</v>
      </c>
      <c r="E226" s="85"/>
      <c r="F226" s="103">
        <v>2000</v>
      </c>
      <c r="G226" s="104"/>
      <c r="H226" s="106"/>
      <c r="I226" s="98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1"/>
      <c r="AA226" s="11"/>
      <c r="AB226" s="11"/>
      <c r="AC226" s="11"/>
      <c r="AD226" s="11"/>
      <c r="AE226" s="11"/>
      <c r="AF226" s="11"/>
      <c r="AG226" s="11"/>
      <c r="AH226" s="11"/>
      <c r="AI226" s="11"/>
      <c r="AJ226" s="11"/>
      <c r="AK226" s="11"/>
      <c r="AL226" s="11"/>
      <c r="AM226" s="11"/>
      <c r="AN226" s="11"/>
      <c r="AO226" s="11"/>
      <c r="AP226" s="11"/>
      <c r="AQ226" s="11"/>
      <c r="AR226" s="11"/>
      <c r="AS226" s="11"/>
      <c r="AT226" s="11"/>
      <c r="AU226" s="11"/>
    </row>
    <row r="227" spans="2:47" s="12" customFormat="1" x14ac:dyDescent="0.2">
      <c r="B227" s="41" t="s">
        <v>103</v>
      </c>
      <c r="C227" s="65" t="s">
        <v>126</v>
      </c>
      <c r="D227" s="18" t="s">
        <v>41</v>
      </c>
      <c r="E227" s="85" t="s">
        <v>94</v>
      </c>
      <c r="F227" s="103">
        <v>3300</v>
      </c>
      <c r="G227" s="104"/>
      <c r="H227" s="106"/>
      <c r="I227" s="98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V227" s="11"/>
      <c r="W227" s="11"/>
      <c r="X227" s="11"/>
      <c r="Y227" s="11"/>
      <c r="Z227" s="11"/>
      <c r="AA227" s="11"/>
      <c r="AB227" s="11"/>
      <c r="AC227" s="11"/>
      <c r="AD227" s="11"/>
      <c r="AE227" s="11"/>
      <c r="AF227" s="11"/>
      <c r="AG227" s="11"/>
      <c r="AH227" s="11"/>
      <c r="AI227" s="11"/>
      <c r="AJ227" s="11"/>
      <c r="AK227" s="11"/>
      <c r="AL227" s="11"/>
      <c r="AM227" s="11"/>
      <c r="AN227" s="11"/>
      <c r="AO227" s="11"/>
      <c r="AP227" s="11"/>
      <c r="AQ227" s="11"/>
      <c r="AR227" s="11"/>
      <c r="AS227" s="11"/>
      <c r="AT227" s="11"/>
      <c r="AU227" s="11"/>
    </row>
    <row r="228" spans="2:47" s="12" customFormat="1" ht="22.8" customHeight="1" x14ac:dyDescent="0.2">
      <c r="B228" s="41" t="s">
        <v>103</v>
      </c>
      <c r="C228" s="65" t="s">
        <v>381</v>
      </c>
      <c r="D228" s="37" t="s">
        <v>380</v>
      </c>
      <c r="E228" s="85" t="s">
        <v>94</v>
      </c>
      <c r="F228" s="103">
        <v>3300</v>
      </c>
      <c r="G228" s="104"/>
      <c r="H228" s="106"/>
      <c r="I228" s="98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V228" s="11"/>
      <c r="W228" s="11"/>
      <c r="X228" s="11"/>
      <c r="Y228" s="11"/>
      <c r="Z228" s="11"/>
      <c r="AA228" s="11"/>
      <c r="AB228" s="11"/>
      <c r="AC228" s="11"/>
      <c r="AD228" s="11"/>
      <c r="AE228" s="11"/>
      <c r="AF228" s="11"/>
      <c r="AG228" s="11"/>
      <c r="AH228" s="11"/>
      <c r="AI228" s="11"/>
      <c r="AJ228" s="11"/>
      <c r="AK228" s="11"/>
      <c r="AL228" s="11"/>
      <c r="AM228" s="11"/>
      <c r="AN228" s="11"/>
      <c r="AO228" s="11"/>
      <c r="AP228" s="11"/>
      <c r="AQ228" s="11"/>
      <c r="AR228" s="11"/>
      <c r="AS228" s="11"/>
      <c r="AT228" s="11"/>
      <c r="AU228" s="11"/>
    </row>
    <row r="229" spans="2:47" s="12" customFormat="1" ht="24" customHeight="1" x14ac:dyDescent="0.2">
      <c r="B229" s="41" t="s">
        <v>103</v>
      </c>
      <c r="C229" s="65" t="s">
        <v>383</v>
      </c>
      <c r="D229" s="37" t="s">
        <v>382</v>
      </c>
      <c r="E229" s="85" t="s">
        <v>386</v>
      </c>
      <c r="F229" s="103">
        <v>7700</v>
      </c>
      <c r="G229" s="104"/>
      <c r="H229" s="106"/>
      <c r="I229" s="98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11"/>
      <c r="AA229" s="11"/>
      <c r="AB229" s="11"/>
      <c r="AC229" s="11"/>
      <c r="AD229" s="11"/>
      <c r="AE229" s="11"/>
      <c r="AF229" s="11"/>
      <c r="AG229" s="11"/>
      <c r="AH229" s="11"/>
      <c r="AI229" s="11"/>
      <c r="AJ229" s="11"/>
      <c r="AK229" s="11"/>
      <c r="AL229" s="11"/>
      <c r="AM229" s="11"/>
      <c r="AN229" s="11"/>
      <c r="AO229" s="11"/>
      <c r="AP229" s="11"/>
      <c r="AQ229" s="11"/>
      <c r="AR229" s="11"/>
      <c r="AS229" s="11"/>
      <c r="AT229" s="11"/>
      <c r="AU229" s="11"/>
    </row>
    <row r="230" spans="2:47" s="12" customFormat="1" ht="20.399999999999999" customHeight="1" x14ac:dyDescent="0.2">
      <c r="B230" s="41" t="s">
        <v>103</v>
      </c>
      <c r="C230" s="65" t="s">
        <v>385</v>
      </c>
      <c r="D230" s="37" t="s">
        <v>384</v>
      </c>
      <c r="E230" s="85" t="s">
        <v>387</v>
      </c>
      <c r="F230" s="103">
        <v>7700</v>
      </c>
      <c r="G230" s="104"/>
      <c r="H230" s="106"/>
      <c r="I230" s="98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T230" s="11"/>
      <c r="U230" s="11"/>
      <c r="V230" s="11"/>
      <c r="W230" s="11"/>
      <c r="X230" s="11"/>
      <c r="Y230" s="11"/>
      <c r="Z230" s="11"/>
      <c r="AA230" s="11"/>
      <c r="AB230" s="11"/>
      <c r="AC230" s="11"/>
      <c r="AD230" s="11"/>
      <c r="AE230" s="11"/>
      <c r="AF230" s="11"/>
      <c r="AG230" s="11"/>
      <c r="AH230" s="11"/>
      <c r="AI230" s="11"/>
      <c r="AJ230" s="11"/>
      <c r="AK230" s="11"/>
      <c r="AL230" s="11"/>
      <c r="AM230" s="11"/>
      <c r="AN230" s="11"/>
      <c r="AO230" s="11"/>
      <c r="AP230" s="11"/>
      <c r="AQ230" s="11"/>
      <c r="AR230" s="11"/>
      <c r="AS230" s="11"/>
      <c r="AT230" s="11"/>
      <c r="AU230" s="11"/>
    </row>
    <row r="231" spans="2:47" s="12" customFormat="1" x14ac:dyDescent="0.2">
      <c r="B231" s="41" t="s">
        <v>103</v>
      </c>
      <c r="C231" s="77" t="s">
        <v>326</v>
      </c>
      <c r="D231" s="18" t="s">
        <v>336</v>
      </c>
      <c r="E231" s="85"/>
      <c r="F231" s="103">
        <v>6600</v>
      </c>
      <c r="G231" s="104"/>
      <c r="H231" s="106"/>
      <c r="I231" s="98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11"/>
      <c r="V231" s="11"/>
      <c r="W231" s="11"/>
      <c r="X231" s="11"/>
      <c r="Y231" s="11"/>
      <c r="Z231" s="11"/>
      <c r="AA231" s="11"/>
      <c r="AB231" s="11"/>
      <c r="AC231" s="11"/>
      <c r="AD231" s="11"/>
      <c r="AE231" s="11"/>
      <c r="AF231" s="11"/>
      <c r="AG231" s="11"/>
      <c r="AH231" s="11"/>
      <c r="AI231" s="11"/>
      <c r="AJ231" s="11"/>
      <c r="AK231" s="11"/>
      <c r="AL231" s="11"/>
      <c r="AM231" s="11"/>
      <c r="AN231" s="11"/>
      <c r="AO231" s="11"/>
      <c r="AP231" s="11"/>
      <c r="AQ231" s="11"/>
      <c r="AR231" s="11"/>
      <c r="AS231" s="11"/>
      <c r="AT231" s="11"/>
      <c r="AU231" s="11"/>
    </row>
    <row r="232" spans="2:47" s="12" customFormat="1" ht="14.25" customHeight="1" x14ac:dyDescent="0.2">
      <c r="B232" s="158" t="s">
        <v>391</v>
      </c>
      <c r="C232" s="159" t="s">
        <v>411</v>
      </c>
      <c r="D232" s="150"/>
      <c r="E232" s="151"/>
      <c r="F232" s="152"/>
      <c r="G232" s="153"/>
      <c r="H232" s="154"/>
      <c r="I232" s="155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1"/>
      <c r="AA232" s="11"/>
      <c r="AB232" s="11"/>
      <c r="AC232" s="11"/>
      <c r="AD232" s="11"/>
      <c r="AE232" s="11"/>
      <c r="AF232" s="11"/>
      <c r="AG232" s="11"/>
      <c r="AH232" s="11"/>
      <c r="AI232" s="11"/>
      <c r="AJ232" s="11"/>
      <c r="AK232" s="11"/>
      <c r="AL232" s="11"/>
      <c r="AM232" s="11"/>
      <c r="AN232" s="11"/>
      <c r="AO232" s="11"/>
      <c r="AP232" s="11"/>
      <c r="AQ232" s="11"/>
      <c r="AR232" s="11"/>
      <c r="AS232" s="11"/>
      <c r="AT232" s="11"/>
      <c r="AU232" s="11"/>
    </row>
    <row r="233" spans="2:47" s="12" customFormat="1" ht="14.25" customHeight="1" x14ac:dyDescent="0.2">
      <c r="B233" s="44" t="s">
        <v>391</v>
      </c>
      <c r="C233" s="65" t="s">
        <v>393</v>
      </c>
      <c r="D233" s="18" t="s">
        <v>392</v>
      </c>
      <c r="E233" s="19" t="s">
        <v>67</v>
      </c>
      <c r="F233" s="103">
        <v>145000</v>
      </c>
      <c r="G233" s="104"/>
      <c r="H233" s="105">
        <f>F233-(F233*H3/100)</f>
        <v>145000</v>
      </c>
      <c r="I233" s="98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T233" s="11"/>
      <c r="U233" s="11"/>
      <c r="V233" s="11"/>
      <c r="W233" s="11"/>
      <c r="X233" s="11"/>
      <c r="Y233" s="11"/>
      <c r="Z233" s="11"/>
      <c r="AA233" s="11"/>
      <c r="AB233" s="11"/>
      <c r="AC233" s="11"/>
      <c r="AD233" s="11"/>
      <c r="AE233" s="11"/>
      <c r="AF233" s="11"/>
      <c r="AG233" s="11"/>
      <c r="AH233" s="11"/>
      <c r="AI233" s="11"/>
      <c r="AJ233" s="11"/>
      <c r="AK233" s="11"/>
      <c r="AL233" s="11"/>
      <c r="AM233" s="11"/>
      <c r="AN233" s="11"/>
      <c r="AO233" s="11"/>
      <c r="AP233" s="11"/>
      <c r="AQ233" s="11"/>
      <c r="AR233" s="11"/>
      <c r="AS233" s="11"/>
      <c r="AT233" s="11"/>
      <c r="AU233" s="11"/>
    </row>
    <row r="234" spans="2:47" s="12" customFormat="1" ht="14.25" customHeight="1" x14ac:dyDescent="0.2">
      <c r="B234" s="44" t="s">
        <v>391</v>
      </c>
      <c r="C234" s="73" t="s">
        <v>395</v>
      </c>
      <c r="D234" s="51" t="s">
        <v>394</v>
      </c>
      <c r="E234" s="27" t="s">
        <v>10</v>
      </c>
      <c r="F234" s="111">
        <v>188500</v>
      </c>
      <c r="G234" s="112"/>
      <c r="H234" s="125">
        <f>F234-(F234*H3/100)</f>
        <v>188500</v>
      </c>
      <c r="I234" s="114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T234" s="11"/>
      <c r="U234" s="11"/>
      <c r="V234" s="11"/>
      <c r="W234" s="11"/>
      <c r="X234" s="11"/>
      <c r="Y234" s="11"/>
      <c r="Z234" s="11"/>
      <c r="AA234" s="11"/>
      <c r="AB234" s="11"/>
      <c r="AC234" s="11"/>
      <c r="AD234" s="11"/>
      <c r="AE234" s="11"/>
      <c r="AF234" s="11"/>
      <c r="AG234" s="11"/>
      <c r="AH234" s="11"/>
      <c r="AI234" s="11"/>
      <c r="AJ234" s="11"/>
      <c r="AK234" s="11"/>
      <c r="AL234" s="11"/>
      <c r="AM234" s="11"/>
      <c r="AN234" s="11"/>
      <c r="AO234" s="11"/>
      <c r="AP234" s="11"/>
      <c r="AQ234" s="11"/>
      <c r="AR234" s="11"/>
      <c r="AS234" s="11"/>
      <c r="AT234" s="11"/>
      <c r="AU234" s="11"/>
    </row>
    <row r="235" spans="2:47" s="12" customFormat="1" ht="14.25" customHeight="1" x14ac:dyDescent="0.2">
      <c r="B235" s="44" t="s">
        <v>391</v>
      </c>
      <c r="C235" s="74"/>
      <c r="D235" s="52"/>
      <c r="E235" s="31" t="s">
        <v>259</v>
      </c>
      <c r="F235" s="111"/>
      <c r="G235" s="112"/>
      <c r="H235" s="113"/>
      <c r="I235" s="126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11"/>
      <c r="AA235" s="11"/>
      <c r="AB235" s="11"/>
      <c r="AC235" s="11"/>
      <c r="AD235" s="11"/>
      <c r="AE235" s="11"/>
      <c r="AF235" s="11"/>
      <c r="AG235" s="11"/>
      <c r="AH235" s="11"/>
      <c r="AI235" s="11"/>
      <c r="AJ235" s="11"/>
      <c r="AK235" s="11"/>
      <c r="AL235" s="11"/>
      <c r="AM235" s="11"/>
      <c r="AN235" s="11"/>
      <c r="AO235" s="11"/>
      <c r="AP235" s="11"/>
      <c r="AQ235" s="11"/>
      <c r="AR235" s="11"/>
      <c r="AS235" s="11"/>
      <c r="AT235" s="11"/>
      <c r="AU235" s="11"/>
    </row>
    <row r="236" spans="2:47" s="12" customFormat="1" ht="14.25" customHeight="1" x14ac:dyDescent="0.2">
      <c r="B236" s="44" t="s">
        <v>391</v>
      </c>
      <c r="C236" s="140"/>
      <c r="D236" s="139"/>
      <c r="E236" s="31" t="s">
        <v>260</v>
      </c>
      <c r="F236" s="123"/>
      <c r="G236" s="124"/>
      <c r="H236" s="125"/>
      <c r="I236" s="126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T236" s="11"/>
      <c r="U236" s="11"/>
      <c r="V236" s="11"/>
      <c r="W236" s="11"/>
      <c r="X236" s="11"/>
      <c r="Y236" s="11"/>
      <c r="Z236" s="11"/>
      <c r="AA236" s="11"/>
      <c r="AB236" s="11"/>
      <c r="AC236" s="11"/>
      <c r="AD236" s="11"/>
      <c r="AE236" s="11"/>
      <c r="AF236" s="11"/>
      <c r="AG236" s="11"/>
      <c r="AH236" s="11"/>
      <c r="AI236" s="11"/>
      <c r="AJ236" s="11"/>
      <c r="AK236" s="11"/>
      <c r="AL236" s="11"/>
      <c r="AM236" s="11"/>
      <c r="AN236" s="11"/>
      <c r="AO236" s="11"/>
      <c r="AP236" s="11"/>
      <c r="AQ236" s="11"/>
      <c r="AR236" s="11"/>
      <c r="AS236" s="11"/>
      <c r="AT236" s="11"/>
      <c r="AU236" s="11"/>
    </row>
    <row r="237" spans="2:47" s="12" customFormat="1" ht="12.6" customHeight="1" x14ac:dyDescent="0.2">
      <c r="B237" s="44" t="s">
        <v>391</v>
      </c>
      <c r="C237" s="65" t="s">
        <v>378</v>
      </c>
      <c r="D237" s="18" t="s">
        <v>396</v>
      </c>
      <c r="E237" s="136"/>
      <c r="F237" s="103">
        <v>188500</v>
      </c>
      <c r="G237" s="104"/>
      <c r="H237" s="105">
        <f>F237-(F237*H3/100)</f>
        <v>188500</v>
      </c>
      <c r="I237" s="98"/>
      <c r="J237" s="11"/>
      <c r="K237" s="11"/>
      <c r="L237" s="11"/>
      <c r="M237" s="11"/>
      <c r="N237" s="11"/>
      <c r="O237" s="11"/>
      <c r="P237" s="11"/>
      <c r="Q237" s="11"/>
      <c r="R237" s="11"/>
      <c r="S237" s="11"/>
      <c r="T237" s="11"/>
      <c r="U237" s="11"/>
      <c r="V237" s="11"/>
      <c r="W237" s="11"/>
      <c r="X237" s="11"/>
      <c r="Y237" s="11"/>
      <c r="Z237" s="11"/>
      <c r="AA237" s="11"/>
      <c r="AB237" s="11"/>
      <c r="AC237" s="11"/>
      <c r="AD237" s="11"/>
      <c r="AE237" s="11"/>
      <c r="AF237" s="11"/>
      <c r="AG237" s="11"/>
      <c r="AH237" s="11"/>
      <c r="AI237" s="11"/>
      <c r="AJ237" s="11"/>
      <c r="AK237" s="11"/>
      <c r="AL237" s="11"/>
      <c r="AM237" s="11"/>
      <c r="AN237" s="11"/>
      <c r="AO237" s="11"/>
      <c r="AP237" s="11"/>
      <c r="AQ237" s="11"/>
      <c r="AR237" s="11"/>
      <c r="AS237" s="11"/>
      <c r="AT237" s="11"/>
      <c r="AU237" s="11"/>
    </row>
    <row r="238" spans="2:47" s="12" customFormat="1" ht="13.2" customHeight="1" x14ac:dyDescent="0.2">
      <c r="B238" s="44" t="s">
        <v>391</v>
      </c>
      <c r="C238" s="141" t="s">
        <v>398</v>
      </c>
      <c r="D238" s="144" t="s">
        <v>397</v>
      </c>
      <c r="E238" s="130" t="s">
        <v>348</v>
      </c>
      <c r="F238" s="131">
        <v>245100</v>
      </c>
      <c r="G238" s="132"/>
      <c r="H238" s="133">
        <f>F238-(F238*H3/100)</f>
        <v>245100</v>
      </c>
      <c r="I238" s="134"/>
      <c r="J238" s="11"/>
      <c r="K238" s="11"/>
      <c r="L238" s="11"/>
      <c r="M238" s="11"/>
      <c r="N238" s="11"/>
      <c r="O238" s="11"/>
      <c r="P238" s="11"/>
      <c r="Q238" s="11"/>
      <c r="R238" s="11"/>
      <c r="S238" s="11"/>
      <c r="T238" s="11"/>
      <c r="U238" s="11"/>
      <c r="V238" s="11"/>
      <c r="W238" s="11"/>
      <c r="X238" s="11"/>
      <c r="Y238" s="11"/>
      <c r="Z238" s="11"/>
      <c r="AA238" s="11"/>
      <c r="AB238" s="11"/>
      <c r="AC238" s="11"/>
      <c r="AD238" s="11"/>
      <c r="AE238" s="11"/>
      <c r="AF238" s="11"/>
      <c r="AG238" s="11"/>
      <c r="AH238" s="11"/>
      <c r="AI238" s="11"/>
      <c r="AJ238" s="11"/>
      <c r="AK238" s="11"/>
      <c r="AL238" s="11"/>
      <c r="AM238" s="11"/>
      <c r="AN238" s="11"/>
      <c r="AO238" s="11"/>
      <c r="AP238" s="11"/>
      <c r="AQ238" s="11"/>
      <c r="AR238" s="11"/>
      <c r="AS238" s="11"/>
      <c r="AT238" s="11"/>
      <c r="AU238" s="11"/>
    </row>
    <row r="239" spans="2:47" s="12" customFormat="1" ht="10.199999999999999" customHeight="1" x14ac:dyDescent="0.2">
      <c r="B239" s="44" t="s">
        <v>391</v>
      </c>
      <c r="C239" s="142"/>
      <c r="D239" s="145"/>
      <c r="E239" s="130" t="s">
        <v>347</v>
      </c>
      <c r="F239" s="131"/>
      <c r="G239" s="132"/>
      <c r="H239" s="133"/>
      <c r="I239" s="134"/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  <c r="AA239" s="11"/>
      <c r="AB239" s="11"/>
      <c r="AC239" s="11"/>
      <c r="AD239" s="11"/>
      <c r="AE239" s="11"/>
      <c r="AF239" s="11"/>
      <c r="AG239" s="11"/>
      <c r="AH239" s="11"/>
      <c r="AI239" s="11"/>
      <c r="AJ239" s="11"/>
      <c r="AK239" s="11"/>
      <c r="AL239" s="11"/>
      <c r="AM239" s="11"/>
      <c r="AN239" s="11"/>
      <c r="AO239" s="11"/>
      <c r="AP239" s="11"/>
      <c r="AQ239" s="11"/>
      <c r="AR239" s="11"/>
      <c r="AS239" s="11"/>
      <c r="AT239" s="11"/>
      <c r="AU239" s="11"/>
    </row>
    <row r="240" spans="2:47" s="12" customFormat="1" ht="22.2" customHeight="1" x14ac:dyDescent="0.2">
      <c r="B240" s="44" t="s">
        <v>391</v>
      </c>
      <c r="C240" s="143"/>
      <c r="D240" s="146"/>
      <c r="E240" s="130" t="s">
        <v>349</v>
      </c>
      <c r="F240" s="131"/>
      <c r="G240" s="132"/>
      <c r="H240" s="133"/>
      <c r="I240" s="134"/>
      <c r="J240" s="11"/>
      <c r="K240" s="11"/>
      <c r="L240" s="11"/>
      <c r="M240" s="11"/>
      <c r="N240" s="11"/>
      <c r="O240" s="11"/>
      <c r="P240" s="11"/>
      <c r="Q240" s="11"/>
      <c r="R240" s="11"/>
      <c r="S240" s="11"/>
      <c r="T240" s="11"/>
      <c r="U240" s="11"/>
      <c r="V240" s="11"/>
      <c r="W240" s="11"/>
      <c r="X240" s="11"/>
      <c r="Y240" s="11"/>
      <c r="Z240" s="11"/>
      <c r="AA240" s="11"/>
      <c r="AB240" s="11"/>
      <c r="AC240" s="11"/>
      <c r="AD240" s="11"/>
      <c r="AE240" s="11"/>
      <c r="AF240" s="11"/>
      <c r="AG240" s="11"/>
      <c r="AH240" s="11"/>
      <c r="AI240" s="11"/>
      <c r="AJ240" s="11"/>
      <c r="AK240" s="11"/>
      <c r="AL240" s="11"/>
      <c r="AM240" s="11"/>
      <c r="AN240" s="11"/>
      <c r="AO240" s="11"/>
      <c r="AP240" s="11"/>
      <c r="AQ240" s="11"/>
      <c r="AR240" s="11"/>
      <c r="AS240" s="11"/>
      <c r="AT240" s="11"/>
      <c r="AU240" s="11"/>
    </row>
    <row r="241" spans="2:47" s="12" customFormat="1" ht="13.8" customHeight="1" x14ac:dyDescent="0.2">
      <c r="B241" s="44" t="s">
        <v>391</v>
      </c>
      <c r="C241" s="68"/>
      <c r="D241" s="58" t="s">
        <v>7</v>
      </c>
      <c r="E241" s="87"/>
      <c r="F241" s="119"/>
      <c r="G241" s="120"/>
      <c r="H241" s="121"/>
      <c r="I241" s="122"/>
      <c r="J241" s="11"/>
      <c r="K241" s="11"/>
      <c r="L241" s="11"/>
      <c r="M241" s="11"/>
      <c r="N241" s="11"/>
      <c r="O241" s="11"/>
      <c r="P241" s="11"/>
      <c r="Q241" s="11"/>
      <c r="R241" s="11"/>
      <c r="S241" s="11"/>
      <c r="T241" s="11"/>
      <c r="U241" s="11"/>
      <c r="V241" s="11"/>
      <c r="W241" s="11"/>
      <c r="X241" s="11"/>
      <c r="Y241" s="11"/>
      <c r="Z241" s="11"/>
      <c r="AA241" s="11"/>
      <c r="AB241" s="11"/>
      <c r="AC241" s="11"/>
      <c r="AD241" s="11"/>
      <c r="AE241" s="11"/>
      <c r="AF241" s="11"/>
      <c r="AG241" s="11"/>
      <c r="AH241" s="11"/>
      <c r="AI241" s="11"/>
      <c r="AJ241" s="11"/>
      <c r="AK241" s="11"/>
      <c r="AL241" s="11"/>
      <c r="AM241" s="11"/>
      <c r="AN241" s="11"/>
      <c r="AO241" s="11"/>
      <c r="AP241" s="11"/>
      <c r="AQ241" s="11"/>
      <c r="AR241" s="11"/>
      <c r="AS241" s="11"/>
      <c r="AT241" s="11"/>
      <c r="AU241" s="11"/>
    </row>
    <row r="242" spans="2:47" s="12" customFormat="1" ht="23.4" customHeight="1" x14ac:dyDescent="0.2">
      <c r="B242" s="44" t="s">
        <v>391</v>
      </c>
      <c r="C242" s="65" t="s">
        <v>369</v>
      </c>
      <c r="D242" s="37" t="s">
        <v>368</v>
      </c>
      <c r="E242" s="85" t="s">
        <v>371</v>
      </c>
      <c r="F242" s="103">
        <v>4100</v>
      </c>
      <c r="G242" s="104"/>
      <c r="H242" s="106"/>
      <c r="I242" s="98"/>
      <c r="J242" s="11"/>
      <c r="K242" s="11"/>
      <c r="L242" s="11"/>
      <c r="M242" s="11"/>
      <c r="N242" s="11"/>
      <c r="O242" s="11"/>
      <c r="P242" s="11"/>
      <c r="Q242" s="11"/>
      <c r="R242" s="11"/>
      <c r="S242" s="11"/>
      <c r="T242" s="11"/>
      <c r="U242" s="11"/>
      <c r="V242" s="11"/>
      <c r="W242" s="11"/>
      <c r="X242" s="11"/>
      <c r="Y242" s="11"/>
      <c r="Z242" s="11"/>
      <c r="AA242" s="11"/>
      <c r="AB242" s="11"/>
      <c r="AC242" s="11"/>
      <c r="AD242" s="11"/>
      <c r="AE242" s="11"/>
      <c r="AF242" s="11"/>
      <c r="AG242" s="11"/>
      <c r="AH242" s="11"/>
      <c r="AI242" s="11"/>
      <c r="AJ242" s="11"/>
      <c r="AK242" s="11"/>
      <c r="AL242" s="11"/>
      <c r="AM242" s="11"/>
      <c r="AN242" s="11"/>
      <c r="AO242" s="11"/>
      <c r="AP242" s="11"/>
      <c r="AQ242" s="11"/>
      <c r="AR242" s="11"/>
      <c r="AS242" s="11"/>
      <c r="AT242" s="11"/>
      <c r="AU242" s="11"/>
    </row>
    <row r="243" spans="2:47" s="12" customFormat="1" ht="24" customHeight="1" x14ac:dyDescent="0.2">
      <c r="B243" s="44" t="s">
        <v>391</v>
      </c>
      <c r="C243" s="65" t="s">
        <v>373</v>
      </c>
      <c r="D243" s="37" t="s">
        <v>370</v>
      </c>
      <c r="E243" s="85" t="s">
        <v>372</v>
      </c>
      <c r="F243" s="103">
        <v>4100</v>
      </c>
      <c r="G243" s="104"/>
      <c r="H243" s="106"/>
      <c r="I243" s="98"/>
      <c r="J243" s="11"/>
      <c r="K243" s="11"/>
      <c r="L243" s="11"/>
      <c r="M243" s="11"/>
      <c r="N243" s="11"/>
      <c r="O243" s="11"/>
      <c r="P243" s="11"/>
      <c r="Q243" s="11"/>
      <c r="R243" s="11"/>
      <c r="S243" s="11"/>
      <c r="T243" s="11"/>
      <c r="U243" s="11"/>
      <c r="V243" s="11"/>
      <c r="W243" s="11"/>
      <c r="X243" s="11"/>
      <c r="Y243" s="11"/>
      <c r="Z243" s="11"/>
      <c r="AA243" s="11"/>
      <c r="AB243" s="11"/>
      <c r="AC243" s="11"/>
      <c r="AD243" s="11"/>
      <c r="AE243" s="11"/>
      <c r="AF243" s="11"/>
      <c r="AG243" s="11"/>
      <c r="AH243" s="11"/>
      <c r="AI243" s="11"/>
      <c r="AJ243" s="11"/>
      <c r="AK243" s="11"/>
      <c r="AL243" s="11"/>
      <c r="AM243" s="11"/>
      <c r="AN243" s="11"/>
      <c r="AO243" s="11"/>
      <c r="AP243" s="11"/>
      <c r="AQ243" s="11"/>
      <c r="AR243" s="11"/>
      <c r="AS243" s="11"/>
      <c r="AT243" s="11"/>
      <c r="AU243" s="11"/>
    </row>
    <row r="244" spans="2:47" s="12" customFormat="1" ht="21.6" x14ac:dyDescent="0.2">
      <c r="B244" s="44" t="s">
        <v>391</v>
      </c>
      <c r="C244" s="65" t="s">
        <v>361</v>
      </c>
      <c r="D244" s="37" t="s">
        <v>366</v>
      </c>
      <c r="E244" s="85" t="s">
        <v>122</v>
      </c>
      <c r="F244" s="103">
        <v>1900</v>
      </c>
      <c r="G244" s="104"/>
      <c r="H244" s="106"/>
      <c r="I244" s="98"/>
      <c r="J244" s="11"/>
      <c r="K244" s="11"/>
      <c r="L244" s="11"/>
      <c r="M244" s="11"/>
      <c r="N244" s="11"/>
      <c r="O244" s="11"/>
      <c r="P244" s="11"/>
      <c r="Q244" s="11"/>
      <c r="R244" s="11"/>
      <c r="S244" s="11"/>
      <c r="T244" s="11"/>
      <c r="U244" s="11"/>
      <c r="V244" s="11"/>
      <c r="W244" s="11"/>
      <c r="X244" s="11"/>
      <c r="Y244" s="11"/>
      <c r="Z244" s="11"/>
      <c r="AA244" s="11"/>
      <c r="AB244" s="11"/>
      <c r="AC244" s="11"/>
      <c r="AD244" s="11"/>
      <c r="AE244" s="11"/>
      <c r="AF244" s="11"/>
      <c r="AG244" s="11"/>
      <c r="AH244" s="11"/>
      <c r="AI244" s="11"/>
      <c r="AJ244" s="11"/>
      <c r="AK244" s="11"/>
      <c r="AL244" s="11"/>
      <c r="AM244" s="11"/>
      <c r="AN244" s="11"/>
      <c r="AO244" s="11"/>
      <c r="AP244" s="11"/>
      <c r="AQ244" s="11"/>
      <c r="AR244" s="11"/>
      <c r="AS244" s="11"/>
      <c r="AT244" s="11"/>
      <c r="AU244" s="11"/>
    </row>
    <row r="245" spans="2:47" s="12" customFormat="1" ht="20.399999999999999" customHeight="1" x14ac:dyDescent="0.2">
      <c r="B245" s="44" t="s">
        <v>391</v>
      </c>
      <c r="C245" s="65" t="s">
        <v>364</v>
      </c>
      <c r="D245" s="37" t="s">
        <v>367</v>
      </c>
      <c r="E245" s="85" t="s">
        <v>363</v>
      </c>
      <c r="F245" s="103">
        <v>2500</v>
      </c>
      <c r="G245" s="104"/>
      <c r="H245" s="106"/>
      <c r="I245" s="98"/>
      <c r="J245" s="11"/>
      <c r="K245" s="11"/>
      <c r="L245" s="11"/>
      <c r="M245" s="11"/>
      <c r="N245" s="11"/>
      <c r="O245" s="11"/>
      <c r="P245" s="11"/>
      <c r="Q245" s="11"/>
      <c r="R245" s="11"/>
      <c r="S245" s="11"/>
      <c r="T245" s="11"/>
      <c r="U245" s="11"/>
      <c r="V245" s="11"/>
      <c r="W245" s="11"/>
      <c r="X245" s="11"/>
      <c r="Y245" s="11"/>
      <c r="Z245" s="11"/>
      <c r="AA245" s="11"/>
      <c r="AB245" s="11"/>
      <c r="AC245" s="11"/>
      <c r="AD245" s="11"/>
      <c r="AE245" s="11"/>
      <c r="AF245" s="11"/>
      <c r="AG245" s="11"/>
      <c r="AH245" s="11"/>
      <c r="AI245" s="11"/>
      <c r="AJ245" s="11"/>
      <c r="AK245" s="11"/>
      <c r="AL245" s="11"/>
      <c r="AM245" s="11"/>
      <c r="AN245" s="11"/>
      <c r="AO245" s="11"/>
      <c r="AP245" s="11"/>
      <c r="AQ245" s="11"/>
      <c r="AR245" s="11"/>
      <c r="AS245" s="11"/>
      <c r="AT245" s="11"/>
      <c r="AU245" s="11"/>
    </row>
    <row r="246" spans="2:47" s="12" customFormat="1" ht="12.75" customHeight="1" x14ac:dyDescent="0.2">
      <c r="B246" s="44" t="s">
        <v>391</v>
      </c>
      <c r="C246" s="65" t="s">
        <v>374</v>
      </c>
      <c r="D246" s="37" t="s">
        <v>375</v>
      </c>
      <c r="E246" s="85"/>
      <c r="F246" s="103">
        <v>400</v>
      </c>
      <c r="G246" s="104"/>
      <c r="H246" s="106"/>
      <c r="I246" s="98"/>
      <c r="J246" s="11"/>
      <c r="K246" s="11"/>
      <c r="L246" s="11"/>
      <c r="M246" s="11"/>
      <c r="N246" s="11"/>
      <c r="O246" s="11"/>
      <c r="P246" s="11"/>
      <c r="Q246" s="11"/>
      <c r="R246" s="11"/>
      <c r="S246" s="11"/>
      <c r="T246" s="11"/>
      <c r="U246" s="11"/>
      <c r="V246" s="11"/>
      <c r="W246" s="11"/>
      <c r="X246" s="11"/>
      <c r="Y246" s="11"/>
      <c r="Z246" s="11"/>
      <c r="AA246" s="11"/>
      <c r="AB246" s="11"/>
      <c r="AC246" s="11"/>
      <c r="AD246" s="11"/>
      <c r="AE246" s="11"/>
      <c r="AF246" s="11"/>
      <c r="AG246" s="11"/>
      <c r="AH246" s="11"/>
      <c r="AI246" s="11"/>
      <c r="AJ246" s="11"/>
      <c r="AK246" s="11"/>
      <c r="AL246" s="11"/>
      <c r="AM246" s="11"/>
      <c r="AN246" s="11"/>
      <c r="AO246" s="11"/>
      <c r="AP246" s="11"/>
      <c r="AQ246" s="11"/>
      <c r="AR246" s="11"/>
      <c r="AS246" s="11"/>
      <c r="AT246" s="11"/>
      <c r="AU246" s="11"/>
    </row>
    <row r="247" spans="2:47" s="12" customFormat="1" ht="12.75" customHeight="1" x14ac:dyDescent="0.2">
      <c r="B247" s="29" t="s">
        <v>102</v>
      </c>
      <c r="C247" s="13"/>
      <c r="D247" s="14" t="s">
        <v>17</v>
      </c>
      <c r="E247" s="15"/>
      <c r="F247" s="16"/>
      <c r="G247" s="34"/>
      <c r="H247" s="17"/>
      <c r="I247" s="35"/>
      <c r="J247" s="11"/>
      <c r="K247" s="11"/>
      <c r="L247" s="11"/>
      <c r="M247" s="11"/>
      <c r="N247" s="11"/>
      <c r="O247" s="11"/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1"/>
      <c r="AA247" s="11"/>
      <c r="AB247" s="11"/>
      <c r="AC247" s="11"/>
      <c r="AD247" s="11"/>
      <c r="AE247" s="11"/>
      <c r="AF247" s="11"/>
      <c r="AG247" s="11"/>
      <c r="AH247" s="11"/>
      <c r="AI247" s="11"/>
      <c r="AJ247" s="11"/>
      <c r="AK247" s="11"/>
      <c r="AL247" s="11"/>
      <c r="AM247" s="11"/>
      <c r="AN247" s="11"/>
      <c r="AO247" s="11"/>
      <c r="AP247" s="11"/>
      <c r="AQ247" s="11"/>
      <c r="AR247" s="11"/>
      <c r="AS247" s="11"/>
      <c r="AT247" s="11"/>
      <c r="AU247" s="11"/>
    </row>
    <row r="248" spans="2:47" s="12" customFormat="1" ht="14.25" customHeight="1" x14ac:dyDescent="0.2">
      <c r="B248" s="41" t="s">
        <v>102</v>
      </c>
      <c r="C248" s="65" t="s">
        <v>120</v>
      </c>
      <c r="D248" s="18" t="s">
        <v>124</v>
      </c>
      <c r="E248" s="85" t="s">
        <v>67</v>
      </c>
      <c r="F248" s="103">
        <v>88200</v>
      </c>
      <c r="G248" s="104"/>
      <c r="H248" s="105">
        <f>F248-(F248*H3/100)</f>
        <v>88200</v>
      </c>
      <c r="I248" s="98"/>
      <c r="J248" s="11"/>
      <c r="K248" s="11"/>
      <c r="L248" s="11"/>
      <c r="M248" s="11"/>
      <c r="N248" s="11"/>
      <c r="O248" s="11"/>
      <c r="P248" s="11"/>
      <c r="Q248" s="11"/>
      <c r="R248" s="11"/>
      <c r="S248" s="11"/>
      <c r="T248" s="11"/>
      <c r="U248" s="11"/>
      <c r="V248" s="11"/>
      <c r="W248" s="11"/>
      <c r="X248" s="11"/>
      <c r="Y248" s="11"/>
      <c r="Z248" s="11"/>
      <c r="AA248" s="11"/>
      <c r="AB248" s="11"/>
      <c r="AC248" s="11"/>
      <c r="AD248" s="11"/>
      <c r="AE248" s="11"/>
      <c r="AF248" s="11"/>
      <c r="AG248" s="11"/>
      <c r="AH248" s="11"/>
      <c r="AI248" s="11"/>
      <c r="AJ248" s="11"/>
      <c r="AK248" s="11"/>
      <c r="AL248" s="11"/>
      <c r="AM248" s="11"/>
      <c r="AN248" s="11"/>
      <c r="AO248" s="11"/>
      <c r="AP248" s="11"/>
      <c r="AQ248" s="11"/>
      <c r="AR248" s="11"/>
      <c r="AS248" s="11"/>
      <c r="AT248" s="11"/>
      <c r="AU248" s="11"/>
    </row>
    <row r="249" spans="2:47" s="12" customFormat="1" ht="13.5" customHeight="1" x14ac:dyDescent="0.2">
      <c r="B249" s="41" t="s">
        <v>102</v>
      </c>
      <c r="C249" s="66" t="s">
        <v>125</v>
      </c>
      <c r="D249" s="51" t="s">
        <v>130</v>
      </c>
      <c r="E249" s="27" t="s">
        <v>10</v>
      </c>
      <c r="F249" s="111">
        <v>114700</v>
      </c>
      <c r="G249" s="112"/>
      <c r="H249" s="113">
        <f>F249-(F249*H3/100)</f>
        <v>114700</v>
      </c>
      <c r="I249" s="114"/>
      <c r="J249" s="11"/>
      <c r="K249" s="11"/>
      <c r="L249" s="11"/>
      <c r="M249" s="11"/>
      <c r="N249" s="11"/>
      <c r="O249" s="11"/>
      <c r="P249" s="11"/>
      <c r="Q249" s="11"/>
      <c r="R249" s="11"/>
      <c r="S249" s="11"/>
      <c r="T249" s="11"/>
      <c r="U249" s="11"/>
      <c r="V249" s="11"/>
      <c r="W249" s="11"/>
      <c r="X249" s="11"/>
      <c r="Y249" s="11"/>
      <c r="Z249" s="11"/>
      <c r="AA249" s="11"/>
      <c r="AB249" s="11"/>
      <c r="AC249" s="11"/>
      <c r="AD249" s="11"/>
      <c r="AE249" s="11"/>
      <c r="AF249" s="11"/>
      <c r="AG249" s="11"/>
      <c r="AH249" s="11"/>
      <c r="AI249" s="11"/>
      <c r="AJ249" s="11"/>
      <c r="AK249" s="11"/>
      <c r="AL249" s="11"/>
      <c r="AM249" s="11"/>
      <c r="AN249" s="11"/>
      <c r="AO249" s="11"/>
      <c r="AP249" s="11"/>
      <c r="AQ249" s="11"/>
      <c r="AR249" s="11"/>
      <c r="AS249" s="11"/>
      <c r="AT249" s="11"/>
      <c r="AU249" s="11"/>
    </row>
    <row r="250" spans="2:47" s="12" customFormat="1" ht="11.25" customHeight="1" x14ac:dyDescent="0.2">
      <c r="B250" s="41" t="s">
        <v>102</v>
      </c>
      <c r="C250" s="67"/>
      <c r="D250" s="52"/>
      <c r="E250" s="31" t="s">
        <v>259</v>
      </c>
      <c r="F250" s="115"/>
      <c r="G250" s="116"/>
      <c r="H250" s="117"/>
      <c r="I250" s="118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1"/>
      <c r="X250" s="11"/>
      <c r="Y250" s="11"/>
      <c r="Z250" s="11"/>
      <c r="AA250" s="11"/>
      <c r="AB250" s="11"/>
      <c r="AC250" s="11"/>
      <c r="AD250" s="11"/>
      <c r="AE250" s="11"/>
      <c r="AF250" s="11"/>
      <c r="AG250" s="11"/>
      <c r="AH250" s="11"/>
      <c r="AI250" s="11"/>
      <c r="AJ250" s="11"/>
      <c r="AK250" s="11"/>
      <c r="AL250" s="11"/>
      <c r="AM250" s="11"/>
      <c r="AN250" s="11"/>
      <c r="AO250" s="11"/>
      <c r="AP250" s="11"/>
      <c r="AQ250" s="11"/>
      <c r="AR250" s="11"/>
      <c r="AS250" s="11"/>
      <c r="AT250" s="11"/>
      <c r="AU250" s="11"/>
    </row>
    <row r="251" spans="2:47" s="12" customFormat="1" ht="11.25" customHeight="1" x14ac:dyDescent="0.2">
      <c r="B251" s="41" t="s">
        <v>102</v>
      </c>
      <c r="C251" s="67"/>
      <c r="D251" s="52"/>
      <c r="E251" s="31" t="s">
        <v>260</v>
      </c>
      <c r="F251" s="115"/>
      <c r="G251" s="116"/>
      <c r="H251" s="117"/>
      <c r="I251" s="118"/>
      <c r="J251" s="11"/>
      <c r="K251" s="11"/>
      <c r="L251" s="11"/>
      <c r="M251" s="11"/>
      <c r="N251" s="11"/>
      <c r="O251" s="11"/>
      <c r="P251" s="11"/>
      <c r="Q251" s="11"/>
      <c r="R251" s="11"/>
      <c r="S251" s="11"/>
      <c r="T251" s="11"/>
      <c r="U251" s="11"/>
      <c r="V251" s="11"/>
      <c r="W251" s="11"/>
      <c r="X251" s="11"/>
      <c r="Y251" s="11"/>
      <c r="Z251" s="11"/>
      <c r="AA251" s="11"/>
      <c r="AB251" s="11"/>
      <c r="AC251" s="11"/>
      <c r="AD251" s="11"/>
      <c r="AE251" s="11"/>
      <c r="AF251" s="11"/>
      <c r="AG251" s="11"/>
      <c r="AH251" s="11"/>
      <c r="AI251" s="11"/>
      <c r="AJ251" s="11"/>
      <c r="AK251" s="11"/>
      <c r="AL251" s="11"/>
      <c r="AM251" s="11"/>
      <c r="AN251" s="11"/>
      <c r="AO251" s="11"/>
      <c r="AP251" s="11"/>
      <c r="AQ251" s="11"/>
      <c r="AR251" s="11"/>
      <c r="AS251" s="11"/>
      <c r="AT251" s="11"/>
      <c r="AU251" s="11"/>
    </row>
    <row r="252" spans="2:47" s="12" customFormat="1" ht="11.25" customHeight="1" x14ac:dyDescent="0.2">
      <c r="B252" s="41" t="s">
        <v>102</v>
      </c>
      <c r="C252" s="65" t="s">
        <v>280</v>
      </c>
      <c r="D252" s="18" t="s">
        <v>127</v>
      </c>
      <c r="E252" s="85" t="s">
        <v>68</v>
      </c>
      <c r="F252" s="103">
        <v>114700</v>
      </c>
      <c r="G252" s="104"/>
      <c r="H252" s="105">
        <f>F252-(F252*H3/100)</f>
        <v>114700</v>
      </c>
      <c r="I252" s="98"/>
      <c r="J252" s="11"/>
      <c r="K252" s="11"/>
      <c r="L252" s="11"/>
      <c r="M252" s="11"/>
      <c r="N252" s="11"/>
      <c r="O252" s="11"/>
      <c r="P252" s="11"/>
      <c r="Q252" s="11"/>
      <c r="R252" s="11"/>
      <c r="S252" s="11"/>
      <c r="T252" s="11"/>
      <c r="U252" s="11"/>
      <c r="V252" s="11"/>
      <c r="W252" s="11"/>
      <c r="X252" s="11"/>
      <c r="Y252" s="11"/>
      <c r="Z252" s="11"/>
      <c r="AA252" s="11"/>
      <c r="AB252" s="11"/>
      <c r="AC252" s="11"/>
      <c r="AD252" s="11"/>
      <c r="AE252" s="11"/>
      <c r="AF252" s="11"/>
      <c r="AG252" s="11"/>
      <c r="AH252" s="11"/>
      <c r="AI252" s="11"/>
      <c r="AJ252" s="11"/>
      <c r="AK252" s="11"/>
      <c r="AL252" s="11"/>
      <c r="AM252" s="11"/>
      <c r="AN252" s="11"/>
      <c r="AO252" s="11"/>
      <c r="AP252" s="11"/>
      <c r="AQ252" s="11"/>
      <c r="AR252" s="11"/>
      <c r="AS252" s="11"/>
      <c r="AT252" s="11"/>
      <c r="AU252" s="11"/>
    </row>
    <row r="253" spans="2:47" s="12" customFormat="1" ht="11.25" customHeight="1" x14ac:dyDescent="0.2">
      <c r="B253" s="41" t="s">
        <v>102</v>
      </c>
      <c r="C253" s="78"/>
      <c r="D253" s="129" t="s">
        <v>356</v>
      </c>
      <c r="E253" s="130" t="s">
        <v>348</v>
      </c>
      <c r="F253" s="131">
        <v>149200</v>
      </c>
      <c r="G253" s="132"/>
      <c r="H253" s="133">
        <f>F253-(F253*H3/100)</f>
        <v>149200</v>
      </c>
      <c r="I253" s="134"/>
      <c r="J253" s="11"/>
      <c r="K253" s="11"/>
      <c r="L253" s="11"/>
      <c r="M253" s="11"/>
      <c r="N253" s="11"/>
      <c r="O253" s="11"/>
      <c r="P253" s="11"/>
      <c r="Q253" s="11"/>
      <c r="R253" s="11"/>
      <c r="S253" s="11"/>
      <c r="T253" s="11"/>
      <c r="U253" s="11"/>
      <c r="V253" s="11"/>
      <c r="W253" s="11"/>
      <c r="X253" s="11"/>
      <c r="Y253" s="11"/>
      <c r="Z253" s="11"/>
      <c r="AA253" s="11"/>
      <c r="AB253" s="11"/>
      <c r="AC253" s="11"/>
      <c r="AD253" s="11"/>
      <c r="AE253" s="11"/>
      <c r="AF253" s="11"/>
      <c r="AG253" s="11"/>
      <c r="AH253" s="11"/>
      <c r="AI253" s="11"/>
      <c r="AJ253" s="11"/>
      <c r="AK253" s="11"/>
      <c r="AL253" s="11"/>
      <c r="AM253" s="11"/>
      <c r="AN253" s="11"/>
      <c r="AO253" s="11"/>
      <c r="AP253" s="11"/>
      <c r="AQ253" s="11"/>
      <c r="AR253" s="11"/>
      <c r="AS253" s="11"/>
      <c r="AT253" s="11"/>
      <c r="AU253" s="11"/>
    </row>
    <row r="254" spans="2:47" s="12" customFormat="1" ht="11.25" customHeight="1" x14ac:dyDescent="0.2">
      <c r="B254" s="41" t="s">
        <v>102</v>
      </c>
      <c r="C254" s="78"/>
      <c r="D254" s="129"/>
      <c r="E254" s="130" t="s">
        <v>347</v>
      </c>
      <c r="F254" s="131"/>
      <c r="G254" s="132"/>
      <c r="H254" s="133"/>
      <c r="I254" s="134"/>
      <c r="J254" s="11"/>
      <c r="K254" s="11"/>
      <c r="L254" s="11"/>
      <c r="M254" s="11"/>
      <c r="N254" s="11"/>
      <c r="O254" s="11"/>
      <c r="P254" s="11"/>
      <c r="Q254" s="11"/>
      <c r="R254" s="11"/>
      <c r="S254" s="11"/>
      <c r="T254" s="11"/>
      <c r="U254" s="11"/>
      <c r="V254" s="11"/>
      <c r="W254" s="11"/>
      <c r="X254" s="11"/>
      <c r="Y254" s="11"/>
      <c r="Z254" s="11"/>
      <c r="AA254" s="11"/>
      <c r="AB254" s="11"/>
      <c r="AC254" s="11"/>
      <c r="AD254" s="11"/>
      <c r="AE254" s="11"/>
      <c r="AF254" s="11"/>
      <c r="AG254" s="11"/>
      <c r="AH254" s="11"/>
      <c r="AI254" s="11"/>
      <c r="AJ254" s="11"/>
      <c r="AK254" s="11"/>
      <c r="AL254" s="11"/>
      <c r="AM254" s="11"/>
      <c r="AN254" s="11"/>
      <c r="AO254" s="11"/>
      <c r="AP254" s="11"/>
      <c r="AQ254" s="11"/>
      <c r="AR254" s="11"/>
      <c r="AS254" s="11"/>
      <c r="AT254" s="11"/>
      <c r="AU254" s="11"/>
    </row>
    <row r="255" spans="2:47" s="12" customFormat="1" ht="18.600000000000001" customHeight="1" x14ac:dyDescent="0.2">
      <c r="B255" s="41" t="s">
        <v>102</v>
      </c>
      <c r="C255" s="78"/>
      <c r="D255" s="129"/>
      <c r="E255" s="130" t="s">
        <v>349</v>
      </c>
      <c r="F255" s="131"/>
      <c r="G255" s="132"/>
      <c r="H255" s="133"/>
      <c r="I255" s="134"/>
      <c r="J255" s="11"/>
      <c r="K255" s="11"/>
      <c r="L255" s="11"/>
      <c r="M255" s="11"/>
      <c r="N255" s="11"/>
      <c r="O255" s="11"/>
      <c r="P255" s="11"/>
      <c r="Q255" s="11"/>
      <c r="R255" s="11"/>
      <c r="S255" s="11"/>
      <c r="T255" s="11"/>
      <c r="U255" s="11"/>
      <c r="V255" s="11"/>
      <c r="W255" s="11"/>
      <c r="X255" s="11"/>
      <c r="Y255" s="11"/>
      <c r="Z255" s="11"/>
      <c r="AA255" s="11"/>
      <c r="AB255" s="11"/>
      <c r="AC255" s="11"/>
      <c r="AD255" s="11"/>
      <c r="AE255" s="11"/>
      <c r="AF255" s="11"/>
      <c r="AG255" s="11"/>
      <c r="AH255" s="11"/>
      <c r="AI255" s="11"/>
      <c r="AJ255" s="11"/>
      <c r="AK255" s="11"/>
      <c r="AL255" s="11"/>
      <c r="AM255" s="11"/>
      <c r="AN255" s="11"/>
      <c r="AO255" s="11"/>
      <c r="AP255" s="11"/>
      <c r="AQ255" s="11"/>
      <c r="AR255" s="11"/>
      <c r="AS255" s="11"/>
      <c r="AT255" s="11"/>
      <c r="AU255" s="11"/>
    </row>
    <row r="256" spans="2:47" s="12" customFormat="1" ht="12" customHeight="1" x14ac:dyDescent="0.2">
      <c r="B256" s="41" t="s">
        <v>102</v>
      </c>
      <c r="C256" s="68"/>
      <c r="D256" s="58" t="s">
        <v>7</v>
      </c>
      <c r="E256" s="87"/>
      <c r="F256" s="119"/>
      <c r="G256" s="120"/>
      <c r="H256" s="121"/>
      <c r="I256" s="122"/>
      <c r="J256" s="11"/>
      <c r="K256" s="11"/>
      <c r="L256" s="11"/>
      <c r="M256" s="11"/>
      <c r="N256" s="11"/>
      <c r="O256" s="11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1"/>
      <c r="AA256" s="11"/>
      <c r="AB256" s="11"/>
      <c r="AC256" s="11"/>
      <c r="AD256" s="11"/>
      <c r="AE256" s="11"/>
      <c r="AF256" s="11"/>
      <c r="AG256" s="11"/>
      <c r="AH256" s="11"/>
      <c r="AI256" s="11"/>
      <c r="AJ256" s="11"/>
      <c r="AK256" s="11"/>
      <c r="AL256" s="11"/>
      <c r="AM256" s="11"/>
      <c r="AN256" s="11"/>
      <c r="AO256" s="11"/>
      <c r="AP256" s="11"/>
      <c r="AQ256" s="11"/>
      <c r="AR256" s="11"/>
      <c r="AS256" s="11"/>
      <c r="AT256" s="11"/>
      <c r="AU256" s="11"/>
    </row>
    <row r="257" spans="2:47" s="12" customFormat="1" ht="10.8" customHeight="1" x14ac:dyDescent="0.2">
      <c r="B257" s="41" t="s">
        <v>102</v>
      </c>
      <c r="C257" s="65" t="s">
        <v>123</v>
      </c>
      <c r="D257" s="18" t="s">
        <v>121</v>
      </c>
      <c r="E257" s="85" t="s">
        <v>122</v>
      </c>
      <c r="F257" s="103">
        <v>8800</v>
      </c>
      <c r="G257" s="104"/>
      <c r="H257" s="106"/>
      <c r="I257" s="98"/>
      <c r="J257" s="11"/>
      <c r="K257" s="11"/>
      <c r="L257" s="11"/>
      <c r="M257" s="11"/>
      <c r="N257" s="11"/>
      <c r="O257" s="11"/>
      <c r="P257" s="11"/>
      <c r="Q257" s="11"/>
      <c r="R257" s="11"/>
      <c r="S257" s="11"/>
      <c r="T257" s="11"/>
      <c r="U257" s="11"/>
      <c r="V257" s="11"/>
      <c r="W257" s="11"/>
      <c r="X257" s="11"/>
      <c r="Y257" s="11"/>
      <c r="Z257" s="11"/>
      <c r="AA257" s="11"/>
      <c r="AB257" s="11"/>
      <c r="AC257" s="11"/>
      <c r="AD257" s="11"/>
      <c r="AE257" s="11"/>
      <c r="AF257" s="11"/>
      <c r="AG257" s="11"/>
      <c r="AH257" s="11"/>
      <c r="AI257" s="11"/>
      <c r="AJ257" s="11"/>
      <c r="AK257" s="11"/>
      <c r="AL257" s="11"/>
      <c r="AM257" s="11"/>
      <c r="AN257" s="11"/>
      <c r="AO257" s="11"/>
      <c r="AP257" s="11"/>
      <c r="AQ257" s="11"/>
      <c r="AR257" s="11"/>
      <c r="AS257" s="11"/>
      <c r="AT257" s="11"/>
      <c r="AU257" s="11"/>
    </row>
    <row r="258" spans="2:47" s="12" customFormat="1" x14ac:dyDescent="0.2">
      <c r="B258" s="41" t="s">
        <v>102</v>
      </c>
      <c r="C258" s="65" t="s">
        <v>322</v>
      </c>
      <c r="D258" s="18" t="s">
        <v>8</v>
      </c>
      <c r="E258" s="85"/>
      <c r="F258" s="103">
        <v>2000</v>
      </c>
      <c r="G258" s="104"/>
      <c r="H258" s="106"/>
      <c r="I258" s="98"/>
      <c r="J258" s="11"/>
      <c r="K258" s="11"/>
      <c r="L258" s="11"/>
      <c r="M258" s="11"/>
      <c r="N258" s="11"/>
      <c r="O258" s="11"/>
      <c r="P258" s="11"/>
      <c r="Q258" s="11"/>
      <c r="R258" s="11"/>
      <c r="S258" s="11"/>
      <c r="T258" s="11"/>
      <c r="U258" s="11"/>
      <c r="V258" s="11"/>
      <c r="W258" s="11"/>
      <c r="X258" s="11"/>
      <c r="Y258" s="11"/>
      <c r="Z258" s="11"/>
      <c r="AA258" s="11"/>
      <c r="AB258" s="11"/>
      <c r="AC258" s="11"/>
      <c r="AD258" s="11"/>
      <c r="AE258" s="11"/>
      <c r="AF258" s="11"/>
      <c r="AG258" s="11"/>
      <c r="AH258" s="11"/>
      <c r="AI258" s="11"/>
      <c r="AJ258" s="11"/>
      <c r="AK258" s="11"/>
      <c r="AL258" s="11"/>
      <c r="AM258" s="11"/>
      <c r="AN258" s="11"/>
      <c r="AO258" s="11"/>
      <c r="AP258" s="11"/>
      <c r="AQ258" s="11"/>
      <c r="AR258" s="11"/>
      <c r="AS258" s="11"/>
      <c r="AT258" s="11"/>
      <c r="AU258" s="11"/>
    </row>
    <row r="259" spans="2:47" s="12" customFormat="1" x14ac:dyDescent="0.2">
      <c r="B259" s="41" t="s">
        <v>102</v>
      </c>
      <c r="C259" s="65" t="s">
        <v>320</v>
      </c>
      <c r="D259" s="18" t="s">
        <v>38</v>
      </c>
      <c r="E259" s="85" t="s">
        <v>94</v>
      </c>
      <c r="F259" s="103">
        <v>3300</v>
      </c>
      <c r="G259" s="104"/>
      <c r="H259" s="106"/>
      <c r="I259" s="98"/>
      <c r="J259" s="11"/>
      <c r="K259" s="11"/>
      <c r="L259" s="11"/>
      <c r="M259" s="11"/>
      <c r="N259" s="11"/>
      <c r="O259" s="11"/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11"/>
      <c r="AA259" s="11"/>
      <c r="AB259" s="11"/>
      <c r="AC259" s="11"/>
      <c r="AD259" s="11"/>
      <c r="AE259" s="11"/>
      <c r="AF259" s="11"/>
      <c r="AG259" s="11"/>
      <c r="AH259" s="11"/>
      <c r="AI259" s="11"/>
      <c r="AJ259" s="11"/>
      <c r="AK259" s="11"/>
      <c r="AL259" s="11"/>
      <c r="AM259" s="11"/>
      <c r="AN259" s="11"/>
      <c r="AO259" s="11"/>
      <c r="AP259" s="11"/>
      <c r="AQ259" s="11"/>
      <c r="AR259" s="11"/>
      <c r="AS259" s="11"/>
      <c r="AT259" s="11"/>
      <c r="AU259" s="11"/>
    </row>
    <row r="260" spans="2:47" s="12" customFormat="1" ht="9" customHeight="1" x14ac:dyDescent="0.2">
      <c r="B260" s="41" t="s">
        <v>102</v>
      </c>
      <c r="C260" s="65" t="s">
        <v>381</v>
      </c>
      <c r="D260" s="37" t="s">
        <v>380</v>
      </c>
      <c r="E260" s="85" t="s">
        <v>94</v>
      </c>
      <c r="F260" s="103">
        <v>3300</v>
      </c>
      <c r="G260" s="104"/>
      <c r="H260" s="106"/>
      <c r="I260" s="98"/>
      <c r="J260" s="11"/>
      <c r="K260" s="11"/>
      <c r="L260" s="11"/>
      <c r="M260" s="11"/>
      <c r="N260" s="11"/>
      <c r="O260" s="11"/>
      <c r="P260" s="11"/>
      <c r="Q260" s="11"/>
      <c r="R260" s="11"/>
      <c r="S260" s="11"/>
      <c r="T260" s="11"/>
      <c r="U260" s="11"/>
      <c r="V260" s="11"/>
      <c r="W260" s="11"/>
      <c r="X260" s="11"/>
      <c r="Y260" s="11"/>
      <c r="Z260" s="11"/>
      <c r="AA260" s="11"/>
      <c r="AB260" s="11"/>
      <c r="AC260" s="11"/>
      <c r="AD260" s="11"/>
      <c r="AE260" s="11"/>
      <c r="AF260" s="11"/>
      <c r="AG260" s="11"/>
      <c r="AH260" s="11"/>
      <c r="AI260" s="11"/>
      <c r="AJ260" s="11"/>
      <c r="AK260" s="11"/>
      <c r="AL260" s="11"/>
      <c r="AM260" s="11"/>
      <c r="AN260" s="11"/>
      <c r="AO260" s="11"/>
      <c r="AP260" s="11"/>
      <c r="AQ260" s="11"/>
      <c r="AR260" s="11"/>
      <c r="AS260" s="11"/>
      <c r="AT260" s="11"/>
      <c r="AU260" s="11"/>
    </row>
    <row r="261" spans="2:47" s="12" customFormat="1" ht="21" customHeight="1" x14ac:dyDescent="0.2">
      <c r="B261" s="41" t="s">
        <v>102</v>
      </c>
      <c r="C261" s="65" t="s">
        <v>383</v>
      </c>
      <c r="D261" s="37" t="s">
        <v>382</v>
      </c>
      <c r="E261" s="85" t="s">
        <v>386</v>
      </c>
      <c r="F261" s="103">
        <v>7700</v>
      </c>
      <c r="G261" s="104"/>
      <c r="H261" s="106"/>
      <c r="I261" s="98"/>
      <c r="J261" s="11"/>
      <c r="K261" s="11"/>
      <c r="L261" s="11"/>
      <c r="M261" s="11"/>
      <c r="N261" s="11"/>
      <c r="O261" s="11"/>
      <c r="P261" s="11"/>
      <c r="Q261" s="11"/>
      <c r="R261" s="11"/>
      <c r="S261" s="11"/>
      <c r="T261" s="11"/>
      <c r="U261" s="11"/>
      <c r="V261" s="11"/>
      <c r="W261" s="11"/>
      <c r="X261" s="11"/>
      <c r="Y261" s="11"/>
      <c r="Z261" s="11"/>
      <c r="AA261" s="11"/>
      <c r="AB261" s="11"/>
      <c r="AC261" s="11"/>
      <c r="AD261" s="11"/>
      <c r="AE261" s="11"/>
      <c r="AF261" s="11"/>
      <c r="AG261" s="11"/>
      <c r="AH261" s="11"/>
      <c r="AI261" s="11"/>
      <c r="AJ261" s="11"/>
      <c r="AK261" s="11"/>
      <c r="AL261" s="11"/>
      <c r="AM261" s="11"/>
      <c r="AN261" s="11"/>
      <c r="AO261" s="11"/>
      <c r="AP261" s="11"/>
      <c r="AQ261" s="11"/>
      <c r="AR261" s="11"/>
      <c r="AS261" s="11"/>
      <c r="AT261" s="11"/>
      <c r="AU261" s="11"/>
    </row>
    <row r="262" spans="2:47" s="12" customFormat="1" ht="21" customHeight="1" x14ac:dyDescent="0.2">
      <c r="B262" s="41" t="s">
        <v>102</v>
      </c>
      <c r="C262" s="65" t="s">
        <v>385</v>
      </c>
      <c r="D262" s="37" t="s">
        <v>384</v>
      </c>
      <c r="E262" s="85" t="s">
        <v>387</v>
      </c>
      <c r="F262" s="103">
        <v>7700</v>
      </c>
      <c r="G262" s="104"/>
      <c r="H262" s="106"/>
      <c r="I262" s="98"/>
      <c r="J262" s="11"/>
      <c r="K262" s="11"/>
      <c r="L262" s="11"/>
      <c r="M262" s="11"/>
      <c r="N262" s="11"/>
      <c r="O262" s="11"/>
      <c r="P262" s="11"/>
      <c r="Q262" s="11"/>
      <c r="R262" s="11"/>
      <c r="S262" s="11"/>
      <c r="T262" s="11"/>
      <c r="U262" s="11"/>
      <c r="V262" s="11"/>
      <c r="W262" s="11"/>
      <c r="X262" s="11"/>
      <c r="Y262" s="11"/>
      <c r="Z262" s="11"/>
      <c r="AA262" s="11"/>
      <c r="AB262" s="11"/>
      <c r="AC262" s="11"/>
      <c r="AD262" s="11"/>
      <c r="AE262" s="11"/>
      <c r="AF262" s="11"/>
      <c r="AG262" s="11"/>
      <c r="AH262" s="11"/>
      <c r="AI262" s="11"/>
      <c r="AJ262" s="11"/>
      <c r="AK262" s="11"/>
      <c r="AL262" s="11"/>
      <c r="AM262" s="11"/>
      <c r="AN262" s="11"/>
      <c r="AO262" s="11"/>
      <c r="AP262" s="11"/>
      <c r="AQ262" s="11"/>
      <c r="AR262" s="11"/>
      <c r="AS262" s="11"/>
      <c r="AT262" s="11"/>
      <c r="AU262" s="11"/>
    </row>
    <row r="263" spans="2:47" s="12" customFormat="1" ht="10.199999999999999" customHeight="1" x14ac:dyDescent="0.2">
      <c r="B263" s="41" t="s">
        <v>102</v>
      </c>
      <c r="C263" s="65" t="s">
        <v>369</v>
      </c>
      <c r="D263" s="37" t="s">
        <v>368</v>
      </c>
      <c r="E263" s="85" t="s">
        <v>371</v>
      </c>
      <c r="F263" s="103">
        <v>4100</v>
      </c>
      <c r="G263" s="104"/>
      <c r="H263" s="106"/>
      <c r="I263" s="98"/>
      <c r="J263" s="11"/>
      <c r="K263" s="11"/>
      <c r="L263" s="11"/>
      <c r="M263" s="11"/>
      <c r="N263" s="11"/>
      <c r="O263" s="11"/>
      <c r="P263" s="11"/>
      <c r="Q263" s="11"/>
      <c r="R263" s="11"/>
      <c r="S263" s="11"/>
      <c r="T263" s="11"/>
      <c r="U263" s="11"/>
      <c r="V263" s="11"/>
      <c r="W263" s="11"/>
      <c r="X263" s="11"/>
      <c r="Y263" s="11"/>
      <c r="Z263" s="11"/>
      <c r="AA263" s="11"/>
      <c r="AB263" s="11"/>
      <c r="AC263" s="11"/>
      <c r="AD263" s="11"/>
      <c r="AE263" s="11"/>
      <c r="AF263" s="11"/>
      <c r="AG263" s="11"/>
      <c r="AH263" s="11"/>
      <c r="AI263" s="11"/>
      <c r="AJ263" s="11"/>
      <c r="AK263" s="11"/>
      <c r="AL263" s="11"/>
      <c r="AM263" s="11"/>
      <c r="AN263" s="11"/>
      <c r="AO263" s="11"/>
      <c r="AP263" s="11"/>
      <c r="AQ263" s="11"/>
      <c r="AR263" s="11"/>
      <c r="AS263" s="11"/>
      <c r="AT263" s="11"/>
      <c r="AU263" s="11"/>
    </row>
    <row r="264" spans="2:47" s="12" customFormat="1" ht="20.399999999999999" customHeight="1" x14ac:dyDescent="0.2">
      <c r="B264" s="41" t="s">
        <v>102</v>
      </c>
      <c r="C264" s="65" t="s">
        <v>373</v>
      </c>
      <c r="D264" s="37" t="s">
        <v>370</v>
      </c>
      <c r="E264" s="85" t="s">
        <v>372</v>
      </c>
      <c r="F264" s="103">
        <v>4100</v>
      </c>
      <c r="G264" s="104"/>
      <c r="H264" s="106"/>
      <c r="I264" s="98"/>
      <c r="J264" s="11"/>
      <c r="K264" s="11"/>
      <c r="L264" s="11"/>
      <c r="M264" s="11"/>
      <c r="N264" s="11"/>
      <c r="O264" s="11"/>
      <c r="P264" s="11"/>
      <c r="Q264" s="11"/>
      <c r="R264" s="11"/>
      <c r="S264" s="11"/>
      <c r="T264" s="11"/>
      <c r="U264" s="11"/>
      <c r="V264" s="11"/>
      <c r="W264" s="11"/>
      <c r="X264" s="11"/>
      <c r="Y264" s="11"/>
      <c r="Z264" s="11"/>
      <c r="AA264" s="11"/>
      <c r="AB264" s="11"/>
      <c r="AC264" s="11"/>
      <c r="AD264" s="11"/>
      <c r="AE264" s="11"/>
      <c r="AF264" s="11"/>
      <c r="AG264" s="11"/>
      <c r="AH264" s="11"/>
      <c r="AI264" s="11"/>
      <c r="AJ264" s="11"/>
      <c r="AK264" s="11"/>
      <c r="AL264" s="11"/>
      <c r="AM264" s="11"/>
      <c r="AN264" s="11"/>
      <c r="AO264" s="11"/>
      <c r="AP264" s="11"/>
      <c r="AQ264" s="11"/>
      <c r="AR264" s="11"/>
      <c r="AS264" s="11"/>
      <c r="AT264" s="11"/>
      <c r="AU264" s="11"/>
    </row>
    <row r="265" spans="2:47" s="12" customFormat="1" ht="21.6" x14ac:dyDescent="0.2">
      <c r="B265" s="41" t="s">
        <v>102</v>
      </c>
      <c r="C265" s="65" t="s">
        <v>361</v>
      </c>
      <c r="D265" s="37" t="s">
        <v>362</v>
      </c>
      <c r="E265" s="85" t="s">
        <v>122</v>
      </c>
      <c r="F265" s="103">
        <v>1900</v>
      </c>
      <c r="G265" s="104"/>
      <c r="H265" s="106"/>
      <c r="I265" s="98"/>
      <c r="J265" s="11"/>
      <c r="K265" s="11"/>
      <c r="L265" s="11"/>
      <c r="M265" s="11"/>
      <c r="N265" s="11"/>
      <c r="O265" s="11"/>
      <c r="P265" s="11"/>
      <c r="Q265" s="11"/>
      <c r="R265" s="11"/>
      <c r="S265" s="11"/>
      <c r="T265" s="11"/>
      <c r="U265" s="11"/>
      <c r="V265" s="11"/>
      <c r="W265" s="11"/>
      <c r="X265" s="11"/>
      <c r="Y265" s="11"/>
      <c r="Z265" s="11"/>
      <c r="AA265" s="11"/>
      <c r="AB265" s="11"/>
      <c r="AC265" s="11"/>
      <c r="AD265" s="11"/>
      <c r="AE265" s="11"/>
      <c r="AF265" s="11"/>
      <c r="AG265" s="11"/>
      <c r="AH265" s="11"/>
      <c r="AI265" s="11"/>
      <c r="AJ265" s="11"/>
      <c r="AK265" s="11"/>
      <c r="AL265" s="11"/>
      <c r="AM265" s="11"/>
      <c r="AN265" s="11"/>
      <c r="AO265" s="11"/>
      <c r="AP265" s="11"/>
      <c r="AQ265" s="11"/>
      <c r="AR265" s="11"/>
      <c r="AS265" s="11"/>
      <c r="AT265" s="11"/>
      <c r="AU265" s="11"/>
    </row>
    <row r="266" spans="2:47" s="12" customFormat="1" ht="21.6" x14ac:dyDescent="0.2">
      <c r="B266" s="41" t="s">
        <v>102</v>
      </c>
      <c r="C266" s="65" t="s">
        <v>364</v>
      </c>
      <c r="D266" s="37" t="s">
        <v>365</v>
      </c>
      <c r="E266" s="85" t="s">
        <v>363</v>
      </c>
      <c r="F266" s="103">
        <v>2500</v>
      </c>
      <c r="G266" s="104"/>
      <c r="H266" s="106"/>
      <c r="I266" s="98"/>
      <c r="J266" s="11"/>
      <c r="K266" s="11"/>
      <c r="L266" s="11"/>
      <c r="M266" s="11"/>
      <c r="N266" s="11"/>
      <c r="O266" s="11"/>
      <c r="P266" s="11"/>
      <c r="Q266" s="11"/>
      <c r="R266" s="11"/>
      <c r="S266" s="11"/>
      <c r="T266" s="11"/>
      <c r="U266" s="11"/>
      <c r="V266" s="11"/>
      <c r="W266" s="11"/>
      <c r="X266" s="11"/>
      <c r="Y266" s="11"/>
      <c r="Z266" s="11"/>
      <c r="AA266" s="11"/>
      <c r="AB266" s="11"/>
      <c r="AC266" s="11"/>
      <c r="AD266" s="11"/>
      <c r="AE266" s="11"/>
      <c r="AF266" s="11"/>
      <c r="AG266" s="11"/>
      <c r="AH266" s="11"/>
      <c r="AI266" s="11"/>
      <c r="AJ266" s="11"/>
      <c r="AK266" s="11"/>
      <c r="AL266" s="11"/>
      <c r="AM266" s="11"/>
      <c r="AN266" s="11"/>
      <c r="AO266" s="11"/>
      <c r="AP266" s="11"/>
      <c r="AQ266" s="11"/>
      <c r="AR266" s="11"/>
      <c r="AS266" s="11"/>
      <c r="AT266" s="11"/>
      <c r="AU266" s="11"/>
    </row>
    <row r="267" spans="2:47" s="12" customFormat="1" ht="14.25" customHeight="1" x14ac:dyDescent="0.2">
      <c r="B267" s="41" t="s">
        <v>102</v>
      </c>
      <c r="C267" s="65" t="s">
        <v>374</v>
      </c>
      <c r="D267" s="37" t="s">
        <v>375</v>
      </c>
      <c r="E267" s="85"/>
      <c r="F267" s="103">
        <v>400</v>
      </c>
      <c r="G267" s="104"/>
      <c r="H267" s="106"/>
      <c r="I267" s="98"/>
      <c r="J267" s="11"/>
      <c r="K267" s="11"/>
      <c r="L267" s="11"/>
      <c r="M267" s="11"/>
      <c r="N267" s="11"/>
      <c r="O267" s="11"/>
      <c r="P267" s="11"/>
      <c r="Q267" s="11"/>
      <c r="R267" s="11"/>
      <c r="S267" s="11"/>
      <c r="T267" s="11"/>
      <c r="U267" s="11"/>
      <c r="V267" s="11"/>
      <c r="W267" s="11"/>
      <c r="X267" s="11"/>
      <c r="Y267" s="11"/>
      <c r="Z267" s="11"/>
      <c r="AA267" s="11"/>
      <c r="AB267" s="11"/>
      <c r="AC267" s="11"/>
      <c r="AD267" s="11"/>
      <c r="AE267" s="11"/>
      <c r="AF267" s="11"/>
      <c r="AG267" s="11"/>
      <c r="AH267" s="11"/>
      <c r="AI267" s="11"/>
      <c r="AJ267" s="11"/>
      <c r="AK267" s="11"/>
      <c r="AL267" s="11"/>
      <c r="AM267" s="11"/>
      <c r="AN267" s="11"/>
      <c r="AO267" s="11"/>
      <c r="AP267" s="11"/>
      <c r="AQ267" s="11"/>
      <c r="AR267" s="11"/>
      <c r="AS267" s="11"/>
      <c r="AT267" s="11"/>
      <c r="AU267" s="11"/>
    </row>
    <row r="268" spans="2:47" s="12" customFormat="1" ht="14.25" customHeight="1" x14ac:dyDescent="0.2">
      <c r="B268" s="41" t="s">
        <v>102</v>
      </c>
      <c r="C268" s="69" t="s">
        <v>310</v>
      </c>
      <c r="D268" s="18" t="s">
        <v>39</v>
      </c>
      <c r="E268" s="85" t="s">
        <v>95</v>
      </c>
      <c r="F268" s="103">
        <v>12000</v>
      </c>
      <c r="G268" s="104"/>
      <c r="H268" s="106"/>
      <c r="I268" s="98"/>
      <c r="J268" s="11"/>
      <c r="K268" s="11"/>
      <c r="L268" s="11"/>
      <c r="M268" s="11"/>
      <c r="N268" s="11"/>
      <c r="O268" s="11"/>
      <c r="P268" s="11"/>
      <c r="Q268" s="11"/>
      <c r="R268" s="11"/>
      <c r="S268" s="11"/>
      <c r="T268" s="11"/>
      <c r="U268" s="11"/>
      <c r="V268" s="11"/>
      <c r="W268" s="11"/>
      <c r="X268" s="11"/>
      <c r="Y268" s="11"/>
      <c r="Z268" s="11"/>
      <c r="AA268" s="11"/>
      <c r="AB268" s="11"/>
      <c r="AC268" s="11"/>
      <c r="AD268" s="11"/>
      <c r="AE268" s="11"/>
      <c r="AF268" s="11"/>
      <c r="AG268" s="11"/>
      <c r="AH268" s="11"/>
      <c r="AI268" s="11"/>
      <c r="AJ268" s="11"/>
      <c r="AK268" s="11"/>
      <c r="AL268" s="11"/>
      <c r="AM268" s="11"/>
      <c r="AN268" s="11"/>
      <c r="AO268" s="11"/>
      <c r="AP268" s="11"/>
      <c r="AQ268" s="11"/>
      <c r="AR268" s="11"/>
      <c r="AS268" s="11"/>
      <c r="AT268" s="11"/>
      <c r="AU268" s="11"/>
    </row>
    <row r="269" spans="2:47" s="12" customFormat="1" ht="14.25" customHeight="1" x14ac:dyDescent="0.2">
      <c r="B269" s="41" t="s">
        <v>102</v>
      </c>
      <c r="C269" s="69" t="s">
        <v>311</v>
      </c>
      <c r="D269" s="18" t="s">
        <v>40</v>
      </c>
      <c r="E269" s="85" t="s">
        <v>95</v>
      </c>
      <c r="F269" s="103">
        <v>10300</v>
      </c>
      <c r="G269" s="104"/>
      <c r="H269" s="106"/>
      <c r="I269" s="98"/>
      <c r="J269" s="11"/>
      <c r="K269" s="11"/>
      <c r="L269" s="11"/>
      <c r="M269" s="11"/>
      <c r="N269" s="11"/>
      <c r="O269" s="11"/>
      <c r="P269" s="11"/>
      <c r="Q269" s="11"/>
      <c r="R269" s="11"/>
      <c r="S269" s="11"/>
      <c r="T269" s="11"/>
      <c r="U269" s="11"/>
      <c r="V269" s="11"/>
      <c r="W269" s="11"/>
      <c r="X269" s="11"/>
      <c r="Y269" s="11"/>
      <c r="Z269" s="11"/>
      <c r="AA269" s="11"/>
      <c r="AB269" s="11"/>
      <c r="AC269" s="11"/>
      <c r="AD269" s="11"/>
      <c r="AE269" s="11"/>
      <c r="AF269" s="11"/>
      <c r="AG269" s="11"/>
      <c r="AH269" s="11"/>
      <c r="AI269" s="11"/>
      <c r="AJ269" s="11"/>
      <c r="AK269" s="11"/>
      <c r="AL269" s="11"/>
      <c r="AM269" s="11"/>
      <c r="AN269" s="11"/>
      <c r="AO269" s="11"/>
      <c r="AP269" s="11"/>
      <c r="AQ269" s="11"/>
      <c r="AR269" s="11"/>
      <c r="AS269" s="11"/>
      <c r="AT269" s="11"/>
      <c r="AU269" s="11"/>
    </row>
    <row r="270" spans="2:47" s="12" customFormat="1" ht="14.25" customHeight="1" x14ac:dyDescent="0.2">
      <c r="B270" s="167" t="s">
        <v>128</v>
      </c>
      <c r="C270" s="157" t="s">
        <v>411</v>
      </c>
      <c r="D270" s="150" t="s">
        <v>18</v>
      </c>
      <c r="E270" s="156"/>
      <c r="F270" s="152"/>
      <c r="G270" s="153"/>
      <c r="H270" s="154"/>
      <c r="I270" s="155"/>
      <c r="J270" s="11"/>
      <c r="K270" s="11"/>
      <c r="L270" s="11"/>
      <c r="M270" s="11"/>
      <c r="N270" s="11"/>
      <c r="O270" s="11"/>
      <c r="P270" s="11"/>
      <c r="Q270" s="11"/>
      <c r="R270" s="11"/>
      <c r="S270" s="11"/>
      <c r="T270" s="11"/>
      <c r="U270" s="11"/>
      <c r="V270" s="11"/>
      <c r="W270" s="11"/>
      <c r="X270" s="11"/>
      <c r="Y270" s="11"/>
      <c r="Z270" s="11"/>
      <c r="AA270" s="11"/>
      <c r="AB270" s="11"/>
      <c r="AC270" s="11"/>
      <c r="AD270" s="11"/>
      <c r="AE270" s="11"/>
      <c r="AF270" s="11"/>
      <c r="AG270" s="11"/>
      <c r="AH270" s="11"/>
      <c r="AI270" s="11"/>
      <c r="AJ270" s="11"/>
      <c r="AK270" s="11"/>
      <c r="AL270" s="11"/>
      <c r="AM270" s="11"/>
      <c r="AN270" s="11"/>
      <c r="AO270" s="11"/>
      <c r="AP270" s="11"/>
      <c r="AQ270" s="11"/>
      <c r="AR270" s="11"/>
      <c r="AS270" s="11"/>
      <c r="AT270" s="11"/>
      <c r="AU270" s="11"/>
    </row>
    <row r="271" spans="2:47" s="12" customFormat="1" ht="14.25" customHeight="1" x14ac:dyDescent="0.2">
      <c r="B271" s="41" t="s">
        <v>128</v>
      </c>
      <c r="C271" s="65" t="s">
        <v>416</v>
      </c>
      <c r="D271" s="18" t="s">
        <v>410</v>
      </c>
      <c r="E271" s="85" t="s">
        <v>67</v>
      </c>
      <c r="F271" s="103">
        <v>57100</v>
      </c>
      <c r="G271" s="104"/>
      <c r="H271" s="105">
        <f>F271-(F271*H3/100)</f>
        <v>57100</v>
      </c>
      <c r="I271" s="98"/>
      <c r="J271" s="11"/>
      <c r="K271" s="11"/>
      <c r="L271" s="11"/>
      <c r="M271" s="11"/>
      <c r="N271" s="11"/>
      <c r="O271" s="11"/>
      <c r="P271" s="11"/>
      <c r="Q271" s="11"/>
      <c r="R271" s="11"/>
      <c r="S271" s="11"/>
      <c r="T271" s="11"/>
      <c r="U271" s="11"/>
      <c r="V271" s="11"/>
      <c r="W271" s="11"/>
      <c r="X271" s="11"/>
      <c r="Y271" s="11"/>
      <c r="Z271" s="11"/>
      <c r="AA271" s="11"/>
      <c r="AB271" s="11"/>
      <c r="AC271" s="11"/>
      <c r="AD271" s="11"/>
      <c r="AE271" s="11"/>
      <c r="AF271" s="11"/>
      <c r="AG271" s="11"/>
      <c r="AH271" s="11"/>
      <c r="AI271" s="11"/>
      <c r="AJ271" s="11"/>
      <c r="AK271" s="11"/>
      <c r="AL271" s="11"/>
      <c r="AM271" s="11"/>
      <c r="AN271" s="11"/>
      <c r="AO271" s="11"/>
      <c r="AP271" s="11"/>
      <c r="AQ271" s="11"/>
      <c r="AR271" s="11"/>
      <c r="AS271" s="11"/>
      <c r="AT271" s="11"/>
      <c r="AU271" s="11"/>
    </row>
    <row r="272" spans="2:47" s="12" customFormat="1" ht="14.25" customHeight="1" x14ac:dyDescent="0.2">
      <c r="B272" s="41" t="s">
        <v>128</v>
      </c>
      <c r="C272" s="65" t="s">
        <v>408</v>
      </c>
      <c r="D272" s="18" t="s">
        <v>409</v>
      </c>
      <c r="E272" s="85" t="s">
        <v>68</v>
      </c>
      <c r="F272" s="103">
        <v>74300</v>
      </c>
      <c r="G272" s="104"/>
      <c r="H272" s="105">
        <f>F272-(F272*H3/100)</f>
        <v>74300</v>
      </c>
      <c r="I272" s="98"/>
      <c r="J272" s="11"/>
      <c r="K272" s="11"/>
      <c r="L272" s="11"/>
      <c r="M272" s="11"/>
      <c r="N272" s="11"/>
      <c r="O272" s="11"/>
      <c r="P272" s="11"/>
      <c r="Q272" s="11"/>
      <c r="R272" s="11"/>
      <c r="S272" s="11"/>
      <c r="T272" s="11"/>
      <c r="U272" s="11"/>
      <c r="V272" s="11"/>
      <c r="W272" s="11"/>
      <c r="X272" s="11"/>
      <c r="Y272" s="11"/>
      <c r="Z272" s="11"/>
      <c r="AA272" s="11"/>
      <c r="AB272" s="11"/>
      <c r="AC272" s="11"/>
      <c r="AD272" s="11"/>
      <c r="AE272" s="11"/>
      <c r="AF272" s="11"/>
      <c r="AG272" s="11"/>
      <c r="AH272" s="11"/>
      <c r="AI272" s="11"/>
      <c r="AJ272" s="11"/>
      <c r="AK272" s="11"/>
      <c r="AL272" s="11"/>
      <c r="AM272" s="11"/>
      <c r="AN272" s="11"/>
      <c r="AO272" s="11"/>
      <c r="AP272" s="11"/>
      <c r="AQ272" s="11"/>
      <c r="AR272" s="11"/>
      <c r="AS272" s="11"/>
      <c r="AT272" s="11"/>
      <c r="AU272" s="11"/>
    </row>
    <row r="273" spans="2:47" s="12" customFormat="1" ht="14.25" customHeight="1" x14ac:dyDescent="0.2">
      <c r="B273" s="41" t="s">
        <v>128</v>
      </c>
      <c r="C273" s="68"/>
      <c r="D273" s="58" t="s">
        <v>7</v>
      </c>
      <c r="E273" s="87"/>
      <c r="F273" s="119"/>
      <c r="G273" s="120"/>
      <c r="H273" s="121"/>
      <c r="I273" s="122"/>
      <c r="J273" s="11"/>
      <c r="K273" s="11"/>
      <c r="L273" s="11"/>
      <c r="M273" s="11"/>
      <c r="N273" s="11"/>
      <c r="O273" s="11"/>
      <c r="P273" s="11"/>
      <c r="Q273" s="11"/>
      <c r="R273" s="11"/>
      <c r="S273" s="11"/>
      <c r="T273" s="11"/>
      <c r="U273" s="11"/>
      <c r="V273" s="11"/>
      <c r="W273" s="11"/>
      <c r="X273" s="11"/>
      <c r="Y273" s="11"/>
      <c r="Z273" s="11"/>
      <c r="AA273" s="11"/>
      <c r="AB273" s="11"/>
      <c r="AC273" s="11"/>
      <c r="AD273" s="11"/>
      <c r="AE273" s="11"/>
      <c r="AF273" s="11"/>
      <c r="AG273" s="11"/>
      <c r="AH273" s="11"/>
      <c r="AI273" s="11"/>
      <c r="AJ273" s="11"/>
      <c r="AK273" s="11"/>
      <c r="AL273" s="11"/>
      <c r="AM273" s="11"/>
      <c r="AN273" s="11"/>
      <c r="AO273" s="11"/>
      <c r="AP273" s="11"/>
      <c r="AQ273" s="11"/>
      <c r="AR273" s="11"/>
      <c r="AS273" s="11"/>
      <c r="AT273" s="11"/>
      <c r="AU273" s="11"/>
    </row>
    <row r="274" spans="2:47" s="12" customFormat="1" ht="12" customHeight="1" x14ac:dyDescent="0.2">
      <c r="B274" s="41" t="s">
        <v>128</v>
      </c>
      <c r="C274" s="77" t="s">
        <v>77</v>
      </c>
      <c r="D274" s="18" t="s">
        <v>71</v>
      </c>
      <c r="E274" s="85" t="s">
        <v>67</v>
      </c>
      <c r="F274" s="103">
        <v>13700</v>
      </c>
      <c r="G274" s="104"/>
      <c r="H274" s="105">
        <f>F274-(F274*H3/100)</f>
        <v>13700</v>
      </c>
      <c r="I274" s="98"/>
      <c r="J274" s="11"/>
      <c r="K274" s="11"/>
      <c r="L274" s="11"/>
      <c r="M274" s="11"/>
      <c r="N274" s="11"/>
      <c r="O274" s="11"/>
      <c r="P274" s="11"/>
      <c r="Q274" s="11"/>
      <c r="R274" s="11"/>
      <c r="S274" s="11"/>
      <c r="T274" s="11"/>
      <c r="U274" s="11"/>
      <c r="V274" s="11"/>
      <c r="W274" s="11"/>
      <c r="X274" s="11"/>
      <c r="Y274" s="11"/>
      <c r="Z274" s="11"/>
      <c r="AA274" s="11"/>
      <c r="AB274" s="11"/>
      <c r="AC274" s="11"/>
      <c r="AD274" s="11"/>
      <c r="AE274" s="11"/>
      <c r="AF274" s="11"/>
      <c r="AG274" s="11"/>
      <c r="AH274" s="11"/>
      <c r="AI274" s="11"/>
      <c r="AJ274" s="11"/>
      <c r="AK274" s="11"/>
      <c r="AL274" s="11"/>
      <c r="AM274" s="11"/>
      <c r="AN274" s="11"/>
      <c r="AO274" s="11"/>
      <c r="AP274" s="11"/>
      <c r="AQ274" s="11"/>
      <c r="AR274" s="11"/>
      <c r="AS274" s="11"/>
      <c r="AT274" s="11"/>
      <c r="AU274" s="11"/>
    </row>
    <row r="275" spans="2:47" s="12" customFormat="1" ht="20.399999999999999" customHeight="1" x14ac:dyDescent="0.2">
      <c r="B275" s="41" t="s">
        <v>128</v>
      </c>
      <c r="C275" s="77" t="s">
        <v>160</v>
      </c>
      <c r="D275" s="18" t="s">
        <v>156</v>
      </c>
      <c r="E275" s="85" t="s">
        <v>67</v>
      </c>
      <c r="F275" s="103">
        <v>7700</v>
      </c>
      <c r="G275" s="104"/>
      <c r="H275" s="105">
        <f>F275-(F275*H3/100)</f>
        <v>7700</v>
      </c>
      <c r="I275" s="98"/>
      <c r="J275" s="11"/>
      <c r="K275" s="11"/>
      <c r="L275" s="11"/>
      <c r="M275" s="11"/>
      <c r="N275" s="11"/>
      <c r="O275" s="11"/>
      <c r="P275" s="11"/>
      <c r="Q275" s="11"/>
      <c r="R275" s="11"/>
      <c r="S275" s="11"/>
      <c r="T275" s="11"/>
      <c r="U275" s="11"/>
      <c r="V275" s="11"/>
      <c r="W275" s="11"/>
      <c r="X275" s="11"/>
      <c r="Y275" s="11"/>
      <c r="Z275" s="11"/>
      <c r="AA275" s="11"/>
      <c r="AB275" s="11"/>
      <c r="AC275" s="11"/>
      <c r="AD275" s="11"/>
      <c r="AE275" s="11"/>
      <c r="AF275" s="11"/>
      <c r="AG275" s="11"/>
      <c r="AH275" s="11"/>
      <c r="AI275" s="11"/>
      <c r="AJ275" s="11"/>
      <c r="AK275" s="11"/>
      <c r="AL275" s="11"/>
      <c r="AM275" s="11"/>
      <c r="AN275" s="11"/>
      <c r="AO275" s="11"/>
      <c r="AP275" s="11"/>
      <c r="AQ275" s="11"/>
      <c r="AR275" s="11"/>
      <c r="AS275" s="11"/>
      <c r="AT275" s="11"/>
      <c r="AU275" s="11"/>
    </row>
    <row r="276" spans="2:47" s="12" customFormat="1" ht="21.6" customHeight="1" x14ac:dyDescent="0.2">
      <c r="B276" s="41" t="s">
        <v>128</v>
      </c>
      <c r="C276" s="78" t="s">
        <v>80</v>
      </c>
      <c r="D276" s="53" t="s">
        <v>74</v>
      </c>
      <c r="E276" s="88" t="s">
        <v>263</v>
      </c>
      <c r="F276" s="123">
        <v>20600</v>
      </c>
      <c r="G276" s="124"/>
      <c r="H276" s="125">
        <f>F276-(F276*H3/100)</f>
        <v>20600</v>
      </c>
      <c r="I276" s="126"/>
      <c r="J276" s="11"/>
      <c r="K276" s="11"/>
      <c r="L276" s="11"/>
      <c r="M276" s="11"/>
      <c r="N276" s="11"/>
      <c r="O276" s="11"/>
      <c r="P276" s="11"/>
      <c r="Q276" s="11"/>
      <c r="R276" s="11"/>
      <c r="S276" s="11"/>
      <c r="T276" s="11"/>
      <c r="U276" s="11"/>
      <c r="V276" s="11"/>
      <c r="W276" s="11"/>
      <c r="X276" s="11"/>
      <c r="Y276" s="11"/>
      <c r="Z276" s="11"/>
      <c r="AA276" s="11"/>
      <c r="AB276" s="11"/>
      <c r="AC276" s="11"/>
      <c r="AD276" s="11"/>
      <c r="AE276" s="11"/>
      <c r="AF276" s="11"/>
      <c r="AG276" s="11"/>
      <c r="AH276" s="11"/>
      <c r="AI276" s="11"/>
      <c r="AJ276" s="11"/>
      <c r="AK276" s="11"/>
      <c r="AL276" s="11"/>
      <c r="AM276" s="11"/>
      <c r="AN276" s="11"/>
      <c r="AO276" s="11"/>
      <c r="AP276" s="11"/>
      <c r="AQ276" s="11"/>
      <c r="AR276" s="11"/>
      <c r="AS276" s="11"/>
      <c r="AT276" s="11"/>
      <c r="AU276" s="11"/>
    </row>
    <row r="277" spans="2:47" s="12" customFormat="1" ht="14.25" customHeight="1" x14ac:dyDescent="0.2">
      <c r="B277" s="41" t="s">
        <v>128</v>
      </c>
      <c r="C277" s="78" t="s">
        <v>162</v>
      </c>
      <c r="D277" s="53" t="s">
        <v>158</v>
      </c>
      <c r="E277" s="88" t="s">
        <v>263</v>
      </c>
      <c r="F277" s="123">
        <v>11600</v>
      </c>
      <c r="G277" s="124"/>
      <c r="H277" s="125">
        <f>F277-(F277*H3/100)</f>
        <v>11600</v>
      </c>
      <c r="I277" s="126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  <c r="W277" s="11"/>
      <c r="X277" s="11"/>
      <c r="Y277" s="11"/>
      <c r="Z277" s="11"/>
      <c r="AA277" s="11"/>
      <c r="AB277" s="11"/>
      <c r="AC277" s="11"/>
      <c r="AD277" s="11"/>
      <c r="AE277" s="11"/>
      <c r="AF277" s="11"/>
      <c r="AG277" s="11"/>
      <c r="AH277" s="11"/>
      <c r="AI277" s="11"/>
      <c r="AJ277" s="11"/>
      <c r="AK277" s="11"/>
      <c r="AL277" s="11"/>
      <c r="AM277" s="11"/>
      <c r="AN277" s="11"/>
      <c r="AO277" s="11"/>
      <c r="AP277" s="11"/>
      <c r="AQ277" s="11"/>
      <c r="AR277" s="11"/>
      <c r="AS277" s="11"/>
      <c r="AT277" s="11"/>
      <c r="AU277" s="11"/>
    </row>
    <row r="278" spans="2:47" s="12" customFormat="1" ht="11.25" customHeight="1" x14ac:dyDescent="0.2">
      <c r="B278" s="41" t="s">
        <v>128</v>
      </c>
      <c r="C278" s="65" t="s">
        <v>126</v>
      </c>
      <c r="D278" s="18" t="s">
        <v>41</v>
      </c>
      <c r="E278" s="85" t="s">
        <v>94</v>
      </c>
      <c r="F278" s="103">
        <v>3300</v>
      </c>
      <c r="G278" s="104"/>
      <c r="H278" s="106"/>
      <c r="I278" s="98"/>
      <c r="J278" s="11"/>
      <c r="K278" s="11"/>
      <c r="L278" s="11"/>
      <c r="M278" s="11"/>
      <c r="N278" s="11"/>
      <c r="O278" s="11"/>
      <c r="P278" s="11"/>
      <c r="Q278" s="11"/>
      <c r="R278" s="11"/>
      <c r="S278" s="11"/>
      <c r="T278" s="11"/>
      <c r="U278" s="11"/>
      <c r="V278" s="11"/>
      <c r="W278" s="11"/>
      <c r="X278" s="11"/>
      <c r="Y278" s="11"/>
      <c r="Z278" s="11"/>
      <c r="AA278" s="11"/>
      <c r="AB278" s="11"/>
      <c r="AC278" s="11"/>
      <c r="AD278" s="11"/>
      <c r="AE278" s="11"/>
      <c r="AF278" s="11"/>
      <c r="AG278" s="11"/>
      <c r="AH278" s="11"/>
      <c r="AI278" s="11"/>
      <c r="AJ278" s="11"/>
      <c r="AK278" s="11"/>
      <c r="AL278" s="11"/>
      <c r="AM278" s="11"/>
      <c r="AN278" s="11"/>
      <c r="AO278" s="11"/>
      <c r="AP278" s="11"/>
      <c r="AQ278" s="11"/>
      <c r="AR278" s="11"/>
      <c r="AS278" s="11"/>
      <c r="AT278" s="11"/>
      <c r="AU278" s="11"/>
    </row>
    <row r="279" spans="2:47" s="12" customFormat="1" ht="22.2" customHeight="1" x14ac:dyDescent="0.2">
      <c r="B279" s="41" t="s">
        <v>128</v>
      </c>
      <c r="C279" s="65" t="s">
        <v>381</v>
      </c>
      <c r="D279" s="37" t="s">
        <v>380</v>
      </c>
      <c r="E279" s="85" t="s">
        <v>94</v>
      </c>
      <c r="F279" s="103">
        <v>3300</v>
      </c>
      <c r="G279" s="104"/>
      <c r="H279" s="106"/>
      <c r="I279" s="98"/>
      <c r="J279" s="11"/>
      <c r="K279" s="11"/>
      <c r="L279" s="11"/>
      <c r="M279" s="11"/>
      <c r="N279" s="11"/>
      <c r="O279" s="11"/>
      <c r="P279" s="11"/>
      <c r="Q279" s="11"/>
      <c r="R279" s="11"/>
      <c r="S279" s="11"/>
      <c r="T279" s="11"/>
      <c r="U279" s="11"/>
      <c r="V279" s="11"/>
      <c r="W279" s="11"/>
      <c r="X279" s="11"/>
      <c r="Y279" s="11"/>
      <c r="Z279" s="11"/>
      <c r="AA279" s="11"/>
      <c r="AB279" s="11"/>
      <c r="AC279" s="11"/>
      <c r="AD279" s="11"/>
      <c r="AE279" s="11"/>
      <c r="AF279" s="11"/>
      <c r="AG279" s="11"/>
      <c r="AH279" s="11"/>
      <c r="AI279" s="11"/>
      <c r="AJ279" s="11"/>
      <c r="AK279" s="11"/>
      <c r="AL279" s="11"/>
      <c r="AM279" s="11"/>
      <c r="AN279" s="11"/>
      <c r="AO279" s="11"/>
      <c r="AP279" s="11"/>
      <c r="AQ279" s="11"/>
      <c r="AR279" s="11"/>
      <c r="AS279" s="11"/>
      <c r="AT279" s="11"/>
      <c r="AU279" s="11"/>
    </row>
    <row r="280" spans="2:47" s="12" customFormat="1" ht="20.399999999999999" customHeight="1" x14ac:dyDescent="0.2">
      <c r="B280" s="41" t="s">
        <v>128</v>
      </c>
      <c r="C280" s="65" t="s">
        <v>383</v>
      </c>
      <c r="D280" s="37" t="s">
        <v>382</v>
      </c>
      <c r="E280" s="85" t="s">
        <v>386</v>
      </c>
      <c r="F280" s="103">
        <v>7700</v>
      </c>
      <c r="G280" s="104"/>
      <c r="H280" s="106"/>
      <c r="I280" s="98"/>
      <c r="J280" s="11"/>
      <c r="K280" s="11"/>
      <c r="L280" s="11"/>
      <c r="M280" s="11"/>
      <c r="N280" s="11"/>
      <c r="O280" s="11"/>
      <c r="P280" s="11"/>
      <c r="Q280" s="11"/>
      <c r="R280" s="11"/>
      <c r="S280" s="11"/>
      <c r="T280" s="11"/>
      <c r="U280" s="11"/>
      <c r="V280" s="11"/>
      <c r="W280" s="11"/>
      <c r="X280" s="11"/>
      <c r="Y280" s="11"/>
      <c r="Z280" s="11"/>
      <c r="AA280" s="11"/>
      <c r="AB280" s="11"/>
      <c r="AC280" s="11"/>
      <c r="AD280" s="11"/>
      <c r="AE280" s="11"/>
      <c r="AF280" s="11"/>
      <c r="AG280" s="11"/>
      <c r="AH280" s="11"/>
      <c r="AI280" s="11"/>
      <c r="AJ280" s="11"/>
      <c r="AK280" s="11"/>
      <c r="AL280" s="11"/>
      <c r="AM280" s="11"/>
      <c r="AN280" s="11"/>
      <c r="AO280" s="11"/>
      <c r="AP280" s="11"/>
      <c r="AQ280" s="11"/>
      <c r="AR280" s="11"/>
      <c r="AS280" s="11"/>
      <c r="AT280" s="11"/>
      <c r="AU280" s="11"/>
    </row>
    <row r="281" spans="2:47" s="12" customFormat="1" ht="19.8" customHeight="1" x14ac:dyDescent="0.2">
      <c r="B281" s="41" t="s">
        <v>128</v>
      </c>
      <c r="C281" s="65" t="s">
        <v>385</v>
      </c>
      <c r="D281" s="37" t="s">
        <v>384</v>
      </c>
      <c r="E281" s="85" t="s">
        <v>387</v>
      </c>
      <c r="F281" s="103">
        <v>7700</v>
      </c>
      <c r="G281" s="104"/>
      <c r="H281" s="106"/>
      <c r="I281" s="98"/>
      <c r="J281" s="11"/>
      <c r="K281" s="11"/>
      <c r="L281" s="11"/>
      <c r="M281" s="11"/>
      <c r="N281" s="11"/>
      <c r="O281" s="11"/>
      <c r="P281" s="11"/>
      <c r="Q281" s="11"/>
      <c r="R281" s="11"/>
      <c r="S281" s="11"/>
      <c r="T281" s="11"/>
      <c r="U281" s="11"/>
      <c r="V281" s="11"/>
      <c r="W281" s="11"/>
      <c r="X281" s="11"/>
      <c r="Y281" s="11"/>
      <c r="Z281" s="11"/>
      <c r="AA281" s="11"/>
      <c r="AB281" s="11"/>
      <c r="AC281" s="11"/>
      <c r="AD281" s="11"/>
      <c r="AE281" s="11"/>
      <c r="AF281" s="11"/>
      <c r="AG281" s="11"/>
      <c r="AH281" s="11"/>
      <c r="AI281" s="11"/>
      <c r="AJ281" s="11"/>
      <c r="AK281" s="11"/>
      <c r="AL281" s="11"/>
      <c r="AM281" s="11"/>
      <c r="AN281" s="11"/>
      <c r="AO281" s="11"/>
      <c r="AP281" s="11"/>
      <c r="AQ281" s="11"/>
      <c r="AR281" s="11"/>
      <c r="AS281" s="11"/>
      <c r="AT281" s="11"/>
      <c r="AU281" s="11"/>
    </row>
    <row r="282" spans="2:47" s="12" customFormat="1" ht="13.2" customHeight="1" x14ac:dyDescent="0.2">
      <c r="B282" s="41" t="s">
        <v>128</v>
      </c>
      <c r="C282" s="77" t="s">
        <v>326</v>
      </c>
      <c r="D282" s="32" t="s">
        <v>336</v>
      </c>
      <c r="E282" s="40"/>
      <c r="F282" s="107">
        <v>6600</v>
      </c>
      <c r="G282" s="108"/>
      <c r="H282" s="109"/>
      <c r="I282" s="110"/>
      <c r="J282" s="11"/>
      <c r="K282" s="11"/>
      <c r="L282" s="11"/>
      <c r="M282" s="11"/>
      <c r="N282" s="11"/>
      <c r="O282" s="11"/>
      <c r="P282" s="11"/>
      <c r="Q282" s="11"/>
      <c r="R282" s="11"/>
      <c r="S282" s="11"/>
      <c r="T282" s="11"/>
      <c r="U282" s="11"/>
      <c r="V282" s="11"/>
      <c r="W282" s="11"/>
      <c r="X282" s="11"/>
      <c r="Y282" s="11"/>
      <c r="Z282" s="11"/>
      <c r="AA282" s="11"/>
      <c r="AB282" s="11"/>
      <c r="AC282" s="11"/>
      <c r="AD282" s="11"/>
      <c r="AE282" s="11"/>
      <c r="AF282" s="11"/>
      <c r="AG282" s="11"/>
      <c r="AH282" s="11"/>
      <c r="AI282" s="11"/>
      <c r="AJ282" s="11"/>
      <c r="AK282" s="11"/>
      <c r="AL282" s="11"/>
      <c r="AM282" s="11"/>
      <c r="AN282" s="11"/>
      <c r="AO282" s="11"/>
      <c r="AP282" s="11"/>
      <c r="AQ282" s="11"/>
      <c r="AR282" s="11"/>
      <c r="AS282" s="11"/>
      <c r="AT282" s="11"/>
      <c r="AU282" s="11"/>
    </row>
    <row r="283" spans="2:47" s="12" customFormat="1" ht="21.6" customHeight="1" x14ac:dyDescent="0.2">
      <c r="B283" s="168" t="s">
        <v>128</v>
      </c>
      <c r="C283" s="13"/>
      <c r="D283" s="14" t="s">
        <v>18</v>
      </c>
      <c r="E283" s="15"/>
      <c r="F283" s="16"/>
      <c r="G283" s="34"/>
      <c r="H283" s="17"/>
      <c r="I283" s="35"/>
      <c r="J283" s="11"/>
      <c r="K283" s="11"/>
      <c r="L283" s="11"/>
      <c r="M283" s="11"/>
      <c r="N283" s="11"/>
      <c r="O283" s="11"/>
      <c r="P283" s="11"/>
      <c r="Q283" s="11"/>
      <c r="R283" s="11"/>
      <c r="S283" s="11"/>
      <c r="T283" s="11"/>
      <c r="U283" s="11"/>
      <c r="V283" s="11"/>
      <c r="W283" s="11"/>
      <c r="X283" s="11"/>
      <c r="Y283" s="11"/>
      <c r="Z283" s="11"/>
      <c r="AA283" s="11"/>
      <c r="AB283" s="11"/>
      <c r="AC283" s="11"/>
      <c r="AD283" s="11"/>
      <c r="AE283" s="11"/>
      <c r="AF283" s="11"/>
      <c r="AG283" s="11"/>
      <c r="AH283" s="11"/>
      <c r="AI283" s="11"/>
      <c r="AJ283" s="11"/>
      <c r="AK283" s="11"/>
      <c r="AL283" s="11"/>
      <c r="AM283" s="11"/>
      <c r="AN283" s="11"/>
      <c r="AO283" s="11"/>
      <c r="AP283" s="11"/>
      <c r="AQ283" s="11"/>
      <c r="AR283" s="11"/>
      <c r="AS283" s="11"/>
      <c r="AT283" s="11"/>
      <c r="AU283" s="11"/>
    </row>
    <row r="284" spans="2:47" s="12" customFormat="1" ht="11.25" customHeight="1" x14ac:dyDescent="0.2">
      <c r="B284" s="41" t="s">
        <v>128</v>
      </c>
      <c r="C284" s="65" t="s">
        <v>131</v>
      </c>
      <c r="D284" s="18" t="s">
        <v>129</v>
      </c>
      <c r="E284" s="85" t="s">
        <v>67</v>
      </c>
      <c r="F284" s="103">
        <v>57700</v>
      </c>
      <c r="G284" s="104"/>
      <c r="H284" s="105">
        <f>F284-(F284*H16/100)</f>
        <v>57700</v>
      </c>
      <c r="I284" s="98"/>
      <c r="J284" s="11"/>
      <c r="K284" s="11"/>
      <c r="L284" s="11"/>
      <c r="M284" s="11"/>
      <c r="N284" s="11"/>
      <c r="O284" s="11"/>
      <c r="P284" s="11"/>
      <c r="Q284" s="11"/>
      <c r="R284" s="11"/>
      <c r="S284" s="11"/>
      <c r="T284" s="11"/>
      <c r="U284" s="11"/>
      <c r="V284" s="11"/>
      <c r="W284" s="11"/>
      <c r="X284" s="11"/>
      <c r="Y284" s="11"/>
      <c r="Z284" s="11"/>
      <c r="AA284" s="11"/>
      <c r="AB284" s="11"/>
      <c r="AC284" s="11"/>
      <c r="AD284" s="11"/>
      <c r="AE284" s="11"/>
      <c r="AF284" s="11"/>
      <c r="AG284" s="11"/>
      <c r="AH284" s="11"/>
      <c r="AI284" s="11"/>
      <c r="AJ284" s="11"/>
      <c r="AK284" s="11"/>
      <c r="AL284" s="11"/>
      <c r="AM284" s="11"/>
      <c r="AN284" s="11"/>
      <c r="AO284" s="11"/>
      <c r="AP284" s="11"/>
      <c r="AQ284" s="11"/>
      <c r="AR284" s="11"/>
      <c r="AS284" s="11"/>
      <c r="AT284" s="11"/>
      <c r="AU284" s="11"/>
    </row>
    <row r="285" spans="2:47" s="12" customFormat="1" ht="11.25" customHeight="1" x14ac:dyDescent="0.2">
      <c r="B285" s="41"/>
      <c r="C285" s="65" t="s">
        <v>413</v>
      </c>
      <c r="D285" s="18" t="s">
        <v>412</v>
      </c>
      <c r="E285" s="85" t="s">
        <v>67</v>
      </c>
      <c r="F285" s="103">
        <v>73700</v>
      </c>
      <c r="G285" s="104"/>
      <c r="H285" s="105">
        <f>F285-(F285*H3/100)</f>
        <v>73700</v>
      </c>
      <c r="I285" s="98"/>
      <c r="J285" s="11"/>
      <c r="K285" s="11"/>
      <c r="L285" s="11"/>
      <c r="M285" s="11"/>
      <c r="N285" s="11"/>
      <c r="O285" s="11"/>
      <c r="P285" s="11"/>
      <c r="Q285" s="11"/>
      <c r="R285" s="11"/>
      <c r="S285" s="11"/>
      <c r="T285" s="11"/>
      <c r="U285" s="11"/>
      <c r="V285" s="11"/>
      <c r="W285" s="11"/>
      <c r="X285" s="11"/>
      <c r="Y285" s="11"/>
      <c r="Z285" s="11"/>
      <c r="AA285" s="11"/>
      <c r="AB285" s="11"/>
      <c r="AC285" s="11"/>
      <c r="AD285" s="11"/>
      <c r="AE285" s="11"/>
      <c r="AF285" s="11"/>
      <c r="AG285" s="11"/>
      <c r="AH285" s="11"/>
      <c r="AI285" s="11"/>
      <c r="AJ285" s="11"/>
      <c r="AK285" s="11"/>
      <c r="AL285" s="11"/>
      <c r="AM285" s="11"/>
      <c r="AN285" s="11"/>
      <c r="AO285" s="11"/>
      <c r="AP285" s="11"/>
      <c r="AQ285" s="11"/>
      <c r="AR285" s="11"/>
      <c r="AS285" s="11"/>
      <c r="AT285" s="11"/>
      <c r="AU285" s="11"/>
    </row>
    <row r="286" spans="2:47" s="12" customFormat="1" ht="11.25" customHeight="1" x14ac:dyDescent="0.2">
      <c r="B286" s="41" t="s">
        <v>128</v>
      </c>
      <c r="C286" s="65" t="s">
        <v>337</v>
      </c>
      <c r="D286" s="18" t="s">
        <v>132</v>
      </c>
      <c r="E286" s="85" t="s">
        <v>68</v>
      </c>
      <c r="F286" s="103">
        <v>75100</v>
      </c>
      <c r="G286" s="104"/>
      <c r="H286" s="105">
        <f>F286-(F286*H16/100)</f>
        <v>75100</v>
      </c>
      <c r="I286" s="98"/>
      <c r="J286" s="11"/>
      <c r="K286" s="11"/>
      <c r="L286" s="11"/>
      <c r="M286" s="11"/>
      <c r="N286" s="11"/>
      <c r="O286" s="11"/>
      <c r="P286" s="11"/>
      <c r="Q286" s="11"/>
      <c r="R286" s="11"/>
      <c r="S286" s="11"/>
      <c r="T286" s="11"/>
      <c r="U286" s="11"/>
      <c r="V286" s="11"/>
      <c r="W286" s="11"/>
      <c r="X286" s="11"/>
      <c r="Y286" s="11"/>
      <c r="Z286" s="11"/>
      <c r="AA286" s="11"/>
      <c r="AB286" s="11"/>
      <c r="AC286" s="11"/>
      <c r="AD286" s="11"/>
      <c r="AE286" s="11"/>
      <c r="AF286" s="11"/>
      <c r="AG286" s="11"/>
      <c r="AH286" s="11"/>
      <c r="AI286" s="11"/>
      <c r="AJ286" s="11"/>
      <c r="AK286" s="11"/>
      <c r="AL286" s="11"/>
      <c r="AM286" s="11"/>
      <c r="AN286" s="11"/>
      <c r="AO286" s="11"/>
      <c r="AP286" s="11"/>
      <c r="AQ286" s="11"/>
      <c r="AR286" s="11"/>
      <c r="AS286" s="11"/>
      <c r="AT286" s="11"/>
      <c r="AU286" s="11"/>
    </row>
    <row r="287" spans="2:47" s="12" customFormat="1" ht="11.25" customHeight="1" x14ac:dyDescent="0.2">
      <c r="B287" s="41"/>
      <c r="C287" s="77" t="s">
        <v>414</v>
      </c>
      <c r="D287" s="160" t="s">
        <v>415</v>
      </c>
      <c r="E287" s="86" t="s">
        <v>68</v>
      </c>
      <c r="F287" s="99">
        <v>95900</v>
      </c>
      <c r="G287" s="100"/>
      <c r="H287" s="105">
        <f>F287-(F287*H22/100)</f>
        <v>95900</v>
      </c>
      <c r="I287" s="102"/>
      <c r="J287" s="11"/>
      <c r="K287" s="11"/>
      <c r="L287" s="11"/>
      <c r="M287" s="11"/>
      <c r="N287" s="11"/>
      <c r="O287" s="11"/>
      <c r="P287" s="11"/>
      <c r="Q287" s="11"/>
      <c r="R287" s="11"/>
      <c r="S287" s="11"/>
      <c r="T287" s="11"/>
      <c r="U287" s="11"/>
      <c r="V287" s="11"/>
      <c r="W287" s="11"/>
      <c r="X287" s="11"/>
      <c r="Y287" s="11"/>
      <c r="Z287" s="11"/>
      <c r="AA287" s="11"/>
      <c r="AB287" s="11"/>
      <c r="AC287" s="11"/>
      <c r="AD287" s="11"/>
      <c r="AE287" s="11"/>
      <c r="AF287" s="11"/>
      <c r="AG287" s="11"/>
      <c r="AH287" s="11"/>
      <c r="AI287" s="11"/>
      <c r="AJ287" s="11"/>
      <c r="AK287" s="11"/>
      <c r="AL287" s="11"/>
      <c r="AM287" s="11"/>
      <c r="AN287" s="11"/>
      <c r="AO287" s="11"/>
      <c r="AP287" s="11"/>
      <c r="AQ287" s="11"/>
      <c r="AR287" s="11"/>
      <c r="AS287" s="11"/>
      <c r="AT287" s="11"/>
      <c r="AU287" s="11"/>
    </row>
    <row r="288" spans="2:47" s="12" customFormat="1" ht="11.25" customHeight="1" x14ac:dyDescent="0.2">
      <c r="B288" s="41" t="s">
        <v>128</v>
      </c>
      <c r="C288" s="68"/>
      <c r="D288" s="58" t="s">
        <v>7</v>
      </c>
      <c r="E288" s="87"/>
      <c r="F288" s="119"/>
      <c r="G288" s="120"/>
      <c r="H288" s="121"/>
      <c r="I288" s="122"/>
      <c r="J288" s="11"/>
      <c r="K288" s="11"/>
      <c r="L288" s="11"/>
      <c r="M288" s="11"/>
      <c r="N288" s="11"/>
      <c r="O288" s="11"/>
      <c r="P288" s="11"/>
      <c r="Q288" s="11"/>
      <c r="R288" s="11"/>
      <c r="S288" s="11"/>
      <c r="T288" s="11"/>
      <c r="U288" s="11"/>
      <c r="V288" s="11"/>
      <c r="W288" s="11"/>
      <c r="X288" s="11"/>
      <c r="Y288" s="11"/>
      <c r="Z288" s="11"/>
      <c r="AA288" s="11"/>
      <c r="AB288" s="11"/>
      <c r="AC288" s="11"/>
      <c r="AD288" s="11"/>
      <c r="AE288" s="11"/>
      <c r="AF288" s="11"/>
      <c r="AG288" s="11"/>
      <c r="AH288" s="11"/>
      <c r="AI288" s="11"/>
      <c r="AJ288" s="11"/>
      <c r="AK288" s="11"/>
      <c r="AL288" s="11"/>
      <c r="AM288" s="11"/>
      <c r="AN288" s="11"/>
      <c r="AO288" s="11"/>
      <c r="AP288" s="11"/>
      <c r="AQ288" s="11"/>
      <c r="AR288" s="11"/>
      <c r="AS288" s="11"/>
      <c r="AT288" s="11"/>
      <c r="AU288" s="11"/>
    </row>
    <row r="289" spans="2:47" s="12" customFormat="1" ht="11.25" customHeight="1" x14ac:dyDescent="0.2">
      <c r="B289" s="41" t="s">
        <v>128</v>
      </c>
      <c r="C289" s="77" t="s">
        <v>77</v>
      </c>
      <c r="D289" s="18" t="s">
        <v>71</v>
      </c>
      <c r="E289" s="85" t="s">
        <v>67</v>
      </c>
      <c r="F289" s="103">
        <v>13700</v>
      </c>
      <c r="G289" s="104"/>
      <c r="H289" s="105">
        <f>F289-(F289*H16/100)</f>
        <v>13700</v>
      </c>
      <c r="I289" s="98"/>
      <c r="J289" s="11"/>
      <c r="K289" s="11"/>
      <c r="L289" s="11"/>
      <c r="M289" s="11"/>
      <c r="N289" s="11"/>
      <c r="O289" s="11"/>
      <c r="P289" s="11"/>
      <c r="Q289" s="11"/>
      <c r="R289" s="11"/>
      <c r="S289" s="11"/>
      <c r="T289" s="11"/>
      <c r="U289" s="11"/>
      <c r="V289" s="11"/>
      <c r="W289" s="11"/>
      <c r="X289" s="11"/>
      <c r="Y289" s="11"/>
      <c r="Z289" s="11"/>
      <c r="AA289" s="11"/>
      <c r="AB289" s="11"/>
      <c r="AC289" s="11"/>
      <c r="AD289" s="11"/>
      <c r="AE289" s="11"/>
      <c r="AF289" s="11"/>
      <c r="AG289" s="11"/>
      <c r="AH289" s="11"/>
      <c r="AI289" s="11"/>
      <c r="AJ289" s="11"/>
      <c r="AK289" s="11"/>
      <c r="AL289" s="11"/>
      <c r="AM289" s="11"/>
      <c r="AN289" s="11"/>
      <c r="AO289" s="11"/>
      <c r="AP289" s="11"/>
      <c r="AQ289" s="11"/>
      <c r="AR289" s="11"/>
      <c r="AS289" s="11"/>
      <c r="AT289" s="11"/>
      <c r="AU289" s="11"/>
    </row>
    <row r="290" spans="2:47" s="12" customFormat="1" ht="11.25" customHeight="1" x14ac:dyDescent="0.2">
      <c r="B290" s="41"/>
      <c r="C290" s="77" t="s">
        <v>79</v>
      </c>
      <c r="D290" s="18" t="s">
        <v>72</v>
      </c>
      <c r="E290" s="161" t="s">
        <v>67</v>
      </c>
      <c r="F290" s="103">
        <v>13700</v>
      </c>
      <c r="G290" s="104"/>
      <c r="H290" s="105">
        <f>F290-(F290*H22/100)</f>
        <v>13700</v>
      </c>
      <c r="I290" s="98"/>
      <c r="J290" s="11"/>
      <c r="K290" s="11"/>
      <c r="L290" s="11"/>
      <c r="M290" s="11"/>
      <c r="N290" s="11"/>
      <c r="O290" s="11"/>
      <c r="P290" s="11"/>
      <c r="Q290" s="11"/>
      <c r="R290" s="11"/>
      <c r="S290" s="11"/>
      <c r="T290" s="11"/>
      <c r="U290" s="11"/>
      <c r="V290" s="11"/>
      <c r="W290" s="11"/>
      <c r="X290" s="11"/>
      <c r="Y290" s="11"/>
      <c r="Z290" s="11"/>
      <c r="AA290" s="11"/>
      <c r="AB290" s="11"/>
      <c r="AC290" s="11"/>
      <c r="AD290" s="11"/>
      <c r="AE290" s="11"/>
      <c r="AF290" s="11"/>
      <c r="AG290" s="11"/>
      <c r="AH290" s="11"/>
      <c r="AI290" s="11"/>
      <c r="AJ290" s="11"/>
      <c r="AK290" s="11"/>
      <c r="AL290" s="11"/>
      <c r="AM290" s="11"/>
      <c r="AN290" s="11"/>
      <c r="AO290" s="11"/>
      <c r="AP290" s="11"/>
      <c r="AQ290" s="11"/>
      <c r="AR290" s="11"/>
      <c r="AS290" s="11"/>
      <c r="AT290" s="11"/>
      <c r="AU290" s="11"/>
    </row>
    <row r="291" spans="2:47" s="12" customFormat="1" ht="11.25" customHeight="1" x14ac:dyDescent="0.2">
      <c r="B291" s="41" t="s">
        <v>128</v>
      </c>
      <c r="C291" s="77" t="s">
        <v>92</v>
      </c>
      <c r="D291" s="18" t="s">
        <v>91</v>
      </c>
      <c r="E291" s="85" t="s">
        <v>67</v>
      </c>
      <c r="F291" s="103">
        <v>7700</v>
      </c>
      <c r="G291" s="104"/>
      <c r="H291" s="105">
        <f>F291-(F291*H16/100)</f>
        <v>7700</v>
      </c>
      <c r="I291" s="98"/>
      <c r="J291" s="11"/>
      <c r="K291" s="11"/>
      <c r="L291" s="11"/>
      <c r="M291" s="11"/>
      <c r="N291" s="11"/>
      <c r="O291" s="11"/>
      <c r="P291" s="11"/>
      <c r="Q291" s="11"/>
      <c r="R291" s="11"/>
      <c r="S291" s="11"/>
      <c r="T291" s="11"/>
      <c r="U291" s="11"/>
      <c r="V291" s="11"/>
      <c r="W291" s="11"/>
      <c r="X291" s="11"/>
      <c r="Y291" s="11"/>
      <c r="Z291" s="11"/>
      <c r="AA291" s="11"/>
      <c r="AB291" s="11"/>
      <c r="AC291" s="11"/>
      <c r="AD291" s="11"/>
      <c r="AE291" s="11"/>
      <c r="AF291" s="11"/>
      <c r="AG291" s="11"/>
      <c r="AH291" s="11"/>
      <c r="AI291" s="11"/>
      <c r="AJ291" s="11"/>
      <c r="AK291" s="11"/>
      <c r="AL291" s="11"/>
      <c r="AM291" s="11"/>
      <c r="AN291" s="11"/>
      <c r="AO291" s="11"/>
      <c r="AP291" s="11"/>
      <c r="AQ291" s="11"/>
      <c r="AR291" s="11"/>
      <c r="AS291" s="11"/>
      <c r="AT291" s="11"/>
      <c r="AU291" s="11"/>
    </row>
    <row r="292" spans="2:47" s="12" customFormat="1" ht="11.25" customHeight="1" x14ac:dyDescent="0.2">
      <c r="B292" s="41"/>
      <c r="C292" s="77" t="s">
        <v>78</v>
      </c>
      <c r="D292" s="18" t="s">
        <v>73</v>
      </c>
      <c r="E292" s="162"/>
      <c r="F292" s="103">
        <v>7700</v>
      </c>
      <c r="G292" s="104"/>
      <c r="H292" s="105">
        <f>F292-(F292*H22/100)</f>
        <v>7700</v>
      </c>
      <c r="I292" s="98"/>
      <c r="J292" s="11"/>
      <c r="K292" s="11"/>
      <c r="L292" s="11"/>
      <c r="M292" s="11"/>
      <c r="N292" s="11"/>
      <c r="O292" s="11"/>
      <c r="P292" s="11"/>
      <c r="Q292" s="11"/>
      <c r="R292" s="11"/>
      <c r="S292" s="11"/>
      <c r="T292" s="11"/>
      <c r="U292" s="11"/>
      <c r="V292" s="11"/>
      <c r="W292" s="11"/>
      <c r="X292" s="11"/>
      <c r="Y292" s="11"/>
      <c r="Z292" s="11"/>
      <c r="AA292" s="11"/>
      <c r="AB292" s="11"/>
      <c r="AC292" s="11"/>
      <c r="AD292" s="11"/>
      <c r="AE292" s="11"/>
      <c r="AF292" s="11"/>
      <c r="AG292" s="11"/>
      <c r="AH292" s="11"/>
      <c r="AI292" s="11"/>
      <c r="AJ292" s="11"/>
      <c r="AK292" s="11"/>
      <c r="AL292" s="11"/>
      <c r="AM292" s="11"/>
      <c r="AN292" s="11"/>
      <c r="AO292" s="11"/>
      <c r="AP292" s="11"/>
      <c r="AQ292" s="11"/>
      <c r="AR292" s="11"/>
      <c r="AS292" s="11"/>
      <c r="AT292" s="11"/>
      <c r="AU292" s="11"/>
    </row>
    <row r="293" spans="2:47" s="12" customFormat="1" ht="11.25" customHeight="1" x14ac:dyDescent="0.2">
      <c r="B293" s="41" t="s">
        <v>128</v>
      </c>
      <c r="C293" s="78" t="s">
        <v>80</v>
      </c>
      <c r="D293" s="53" t="s">
        <v>74</v>
      </c>
      <c r="E293" s="88" t="s">
        <v>263</v>
      </c>
      <c r="F293" s="123">
        <v>20600</v>
      </c>
      <c r="G293" s="124"/>
      <c r="H293" s="125">
        <f>F293-(F293*H16/100)</f>
        <v>20600</v>
      </c>
      <c r="I293" s="126"/>
      <c r="J293" s="11"/>
      <c r="K293" s="11"/>
      <c r="L293" s="11"/>
      <c r="M293" s="11"/>
      <c r="N293" s="11"/>
      <c r="O293" s="11"/>
      <c r="P293" s="11"/>
      <c r="Q293" s="11"/>
      <c r="R293" s="11"/>
      <c r="S293" s="11"/>
      <c r="T293" s="11"/>
      <c r="U293" s="11"/>
      <c r="V293" s="11"/>
      <c r="W293" s="11"/>
      <c r="X293" s="11"/>
      <c r="Y293" s="11"/>
      <c r="Z293" s="11"/>
      <c r="AA293" s="11"/>
      <c r="AB293" s="11"/>
      <c r="AC293" s="11"/>
      <c r="AD293" s="11"/>
      <c r="AE293" s="11"/>
      <c r="AF293" s="11"/>
      <c r="AG293" s="11"/>
      <c r="AH293" s="11"/>
      <c r="AI293" s="11"/>
      <c r="AJ293" s="11"/>
      <c r="AK293" s="11"/>
      <c r="AL293" s="11"/>
      <c r="AM293" s="11"/>
      <c r="AN293" s="11"/>
      <c r="AO293" s="11"/>
      <c r="AP293" s="11"/>
      <c r="AQ293" s="11"/>
      <c r="AR293" s="11"/>
      <c r="AS293" s="11"/>
      <c r="AT293" s="11"/>
      <c r="AU293" s="11"/>
    </row>
    <row r="294" spans="2:47" s="12" customFormat="1" ht="10.199999999999999" customHeight="1" x14ac:dyDescent="0.2">
      <c r="B294" s="41"/>
      <c r="C294" s="78" t="s">
        <v>82</v>
      </c>
      <c r="D294" s="53" t="s">
        <v>75</v>
      </c>
      <c r="E294" s="31" t="s">
        <v>263</v>
      </c>
      <c r="F294" s="123">
        <v>20600</v>
      </c>
      <c r="G294" s="124"/>
      <c r="H294" s="125">
        <f>F294-(F294*H22/100)</f>
        <v>20600</v>
      </c>
      <c r="I294" s="126"/>
      <c r="J294" s="11"/>
      <c r="K294" s="11"/>
      <c r="L294" s="11"/>
      <c r="M294" s="11"/>
      <c r="N294" s="11"/>
      <c r="O294" s="11"/>
      <c r="P294" s="11"/>
      <c r="Q294" s="11"/>
      <c r="R294" s="11"/>
      <c r="S294" s="11"/>
      <c r="T294" s="11"/>
      <c r="U294" s="11"/>
      <c r="V294" s="11"/>
      <c r="W294" s="11"/>
      <c r="X294" s="11"/>
      <c r="Y294" s="11"/>
      <c r="Z294" s="11"/>
      <c r="AA294" s="11"/>
      <c r="AB294" s="11"/>
      <c r="AC294" s="11"/>
      <c r="AD294" s="11"/>
      <c r="AE294" s="11"/>
      <c r="AF294" s="11"/>
      <c r="AG294" s="11"/>
      <c r="AH294" s="11"/>
      <c r="AI294" s="11"/>
      <c r="AJ294" s="11"/>
      <c r="AK294" s="11"/>
      <c r="AL294" s="11"/>
      <c r="AM294" s="11"/>
      <c r="AN294" s="11"/>
      <c r="AO294" s="11"/>
      <c r="AP294" s="11"/>
      <c r="AQ294" s="11"/>
      <c r="AR294" s="11"/>
      <c r="AS294" s="11"/>
      <c r="AT294" s="11"/>
      <c r="AU294" s="11"/>
    </row>
    <row r="295" spans="2:47" s="12" customFormat="1" ht="12" customHeight="1" x14ac:dyDescent="0.2">
      <c r="B295" s="41" t="s">
        <v>128</v>
      </c>
      <c r="C295" s="78" t="s">
        <v>93</v>
      </c>
      <c r="D295" s="53" t="s">
        <v>90</v>
      </c>
      <c r="E295" s="88" t="s">
        <v>263</v>
      </c>
      <c r="F295" s="123">
        <v>11600</v>
      </c>
      <c r="G295" s="124"/>
      <c r="H295" s="125">
        <f>F295-(F295*H16/100)</f>
        <v>11600</v>
      </c>
      <c r="I295" s="126"/>
      <c r="J295" s="11"/>
      <c r="K295" s="11"/>
      <c r="L295" s="11"/>
      <c r="M295" s="11"/>
      <c r="N295" s="11"/>
      <c r="O295" s="11"/>
      <c r="P295" s="11"/>
      <c r="Q295" s="11"/>
      <c r="R295" s="11"/>
      <c r="S295" s="11"/>
      <c r="T295" s="11"/>
      <c r="U295" s="11"/>
      <c r="V295" s="11"/>
      <c r="W295" s="11"/>
      <c r="X295" s="11"/>
      <c r="Y295" s="11"/>
      <c r="Z295" s="11"/>
      <c r="AA295" s="11"/>
      <c r="AB295" s="11"/>
      <c r="AC295" s="11"/>
      <c r="AD295" s="11"/>
      <c r="AE295" s="11"/>
      <c r="AF295" s="11"/>
      <c r="AG295" s="11"/>
      <c r="AH295" s="11"/>
      <c r="AI295" s="11"/>
      <c r="AJ295" s="11"/>
      <c r="AK295" s="11"/>
      <c r="AL295" s="11"/>
      <c r="AM295" s="11"/>
      <c r="AN295" s="11"/>
      <c r="AO295" s="11"/>
      <c r="AP295" s="11"/>
      <c r="AQ295" s="11"/>
      <c r="AR295" s="11"/>
      <c r="AS295" s="11"/>
      <c r="AT295" s="11"/>
      <c r="AU295" s="11"/>
    </row>
    <row r="296" spans="2:47" s="12" customFormat="1" ht="11.4" customHeight="1" x14ac:dyDescent="0.2">
      <c r="B296" s="41"/>
      <c r="C296" s="78" t="s">
        <v>81</v>
      </c>
      <c r="D296" s="53" t="s">
        <v>76</v>
      </c>
      <c r="E296" s="90" t="s">
        <v>263</v>
      </c>
      <c r="F296" s="123">
        <v>11600</v>
      </c>
      <c r="G296" s="124"/>
      <c r="H296" s="125">
        <f>F296-(F296*H22/100)</f>
        <v>11600</v>
      </c>
      <c r="I296" s="126"/>
      <c r="J296" s="11"/>
      <c r="K296" s="11"/>
      <c r="L296" s="11"/>
      <c r="M296" s="11"/>
      <c r="N296" s="11"/>
      <c r="O296" s="11"/>
      <c r="P296" s="11"/>
      <c r="Q296" s="11"/>
      <c r="R296" s="11"/>
      <c r="S296" s="11"/>
      <c r="T296" s="11"/>
      <c r="U296" s="11"/>
      <c r="V296" s="11"/>
      <c r="W296" s="11"/>
      <c r="X296" s="11"/>
      <c r="Y296" s="11"/>
      <c r="Z296" s="11"/>
      <c r="AA296" s="11"/>
      <c r="AB296" s="11"/>
      <c r="AC296" s="11"/>
      <c r="AD296" s="11"/>
      <c r="AE296" s="11"/>
      <c r="AF296" s="11"/>
      <c r="AG296" s="11"/>
      <c r="AH296" s="11"/>
      <c r="AI296" s="11"/>
      <c r="AJ296" s="11"/>
      <c r="AK296" s="11"/>
      <c r="AL296" s="11"/>
      <c r="AM296" s="11"/>
      <c r="AN296" s="11"/>
      <c r="AO296" s="11"/>
      <c r="AP296" s="11"/>
      <c r="AQ296" s="11"/>
      <c r="AR296" s="11"/>
      <c r="AS296" s="11"/>
      <c r="AT296" s="11"/>
      <c r="AU296" s="11"/>
    </row>
    <row r="297" spans="2:47" s="12" customFormat="1" ht="15" customHeight="1" x14ac:dyDescent="0.2">
      <c r="B297" s="41" t="s">
        <v>128</v>
      </c>
      <c r="C297" s="65" t="s">
        <v>126</v>
      </c>
      <c r="D297" s="18" t="s">
        <v>41</v>
      </c>
      <c r="E297" s="85" t="s">
        <v>94</v>
      </c>
      <c r="F297" s="103">
        <v>3300</v>
      </c>
      <c r="G297" s="104"/>
      <c r="H297" s="106"/>
      <c r="I297" s="98"/>
      <c r="J297" s="11"/>
      <c r="K297" s="11"/>
      <c r="L297" s="11"/>
      <c r="M297" s="11"/>
      <c r="N297" s="11"/>
      <c r="O297" s="11"/>
      <c r="P297" s="11"/>
      <c r="Q297" s="11"/>
      <c r="R297" s="11"/>
      <c r="S297" s="11"/>
      <c r="T297" s="11"/>
      <c r="U297" s="11"/>
      <c r="V297" s="11"/>
      <c r="W297" s="11"/>
      <c r="X297" s="11"/>
      <c r="Y297" s="11"/>
      <c r="Z297" s="11"/>
      <c r="AA297" s="11"/>
      <c r="AB297" s="11"/>
      <c r="AC297" s="11"/>
      <c r="AD297" s="11"/>
      <c r="AE297" s="11"/>
      <c r="AF297" s="11"/>
      <c r="AG297" s="11"/>
      <c r="AH297" s="11"/>
      <c r="AI297" s="11"/>
      <c r="AJ297" s="11"/>
      <c r="AK297" s="11"/>
      <c r="AL297" s="11"/>
      <c r="AM297" s="11"/>
      <c r="AN297" s="11"/>
      <c r="AO297" s="11"/>
      <c r="AP297" s="11"/>
      <c r="AQ297" s="11"/>
      <c r="AR297" s="11"/>
      <c r="AS297" s="11"/>
      <c r="AT297" s="11"/>
      <c r="AU297" s="11"/>
    </row>
    <row r="298" spans="2:47" s="12" customFormat="1" ht="15" customHeight="1" x14ac:dyDescent="0.2">
      <c r="B298" s="41" t="s">
        <v>128</v>
      </c>
      <c r="C298" s="65" t="s">
        <v>381</v>
      </c>
      <c r="D298" s="37" t="s">
        <v>380</v>
      </c>
      <c r="E298" s="85" t="s">
        <v>94</v>
      </c>
      <c r="F298" s="103">
        <v>3300</v>
      </c>
      <c r="G298" s="104"/>
      <c r="H298" s="106"/>
      <c r="I298" s="98"/>
      <c r="J298" s="11"/>
      <c r="K298" s="11"/>
      <c r="L298" s="11"/>
      <c r="M298" s="11"/>
      <c r="N298" s="11"/>
      <c r="O298" s="11"/>
      <c r="P298" s="11"/>
      <c r="Q298" s="11"/>
      <c r="R298" s="11"/>
      <c r="S298" s="11"/>
      <c r="T298" s="11"/>
      <c r="U298" s="11"/>
      <c r="V298" s="11"/>
      <c r="W298" s="11"/>
      <c r="X298" s="11"/>
      <c r="Y298" s="11"/>
      <c r="Z298" s="11"/>
      <c r="AA298" s="11"/>
      <c r="AB298" s="11"/>
      <c r="AC298" s="11"/>
      <c r="AD298" s="11"/>
      <c r="AE298" s="11"/>
      <c r="AF298" s="11"/>
      <c r="AG298" s="11"/>
      <c r="AH298" s="11"/>
      <c r="AI298" s="11"/>
      <c r="AJ298" s="11"/>
      <c r="AK298" s="11"/>
      <c r="AL298" s="11"/>
      <c r="AM298" s="11"/>
      <c r="AN298" s="11"/>
      <c r="AO298" s="11"/>
      <c r="AP298" s="11"/>
      <c r="AQ298" s="11"/>
      <c r="AR298" s="11"/>
      <c r="AS298" s="11"/>
      <c r="AT298" s="11"/>
      <c r="AU298" s="11"/>
    </row>
    <row r="299" spans="2:47" s="12" customFormat="1" ht="21.6" customHeight="1" x14ac:dyDescent="0.2">
      <c r="B299" s="41" t="s">
        <v>128</v>
      </c>
      <c r="C299" s="65" t="s">
        <v>383</v>
      </c>
      <c r="D299" s="37" t="s">
        <v>382</v>
      </c>
      <c r="E299" s="85" t="s">
        <v>386</v>
      </c>
      <c r="F299" s="103">
        <v>7700</v>
      </c>
      <c r="G299" s="104"/>
      <c r="H299" s="106"/>
      <c r="I299" s="98"/>
      <c r="J299" s="11"/>
      <c r="K299" s="11"/>
      <c r="L299" s="11"/>
      <c r="M299" s="11"/>
      <c r="N299" s="11"/>
      <c r="O299" s="11"/>
      <c r="P299" s="11"/>
      <c r="Q299" s="11"/>
      <c r="R299" s="11"/>
      <c r="S299" s="11"/>
      <c r="T299" s="11"/>
      <c r="U299" s="11"/>
      <c r="V299" s="11"/>
      <c r="W299" s="11"/>
      <c r="X299" s="11"/>
      <c r="Y299" s="11"/>
      <c r="Z299" s="11"/>
      <c r="AA299" s="11"/>
      <c r="AB299" s="11"/>
      <c r="AC299" s="11"/>
      <c r="AD299" s="11"/>
      <c r="AE299" s="11"/>
      <c r="AF299" s="11"/>
      <c r="AG299" s="11"/>
      <c r="AH299" s="11"/>
      <c r="AI299" s="11"/>
      <c r="AJ299" s="11"/>
      <c r="AK299" s="11"/>
      <c r="AL299" s="11"/>
      <c r="AM299" s="11"/>
      <c r="AN299" s="11"/>
      <c r="AO299" s="11"/>
      <c r="AP299" s="11"/>
      <c r="AQ299" s="11"/>
      <c r="AR299" s="11"/>
      <c r="AS299" s="11"/>
      <c r="AT299" s="11"/>
      <c r="AU299" s="11"/>
    </row>
    <row r="300" spans="2:47" s="12" customFormat="1" ht="19.8" customHeight="1" x14ac:dyDescent="0.2">
      <c r="B300" s="41" t="s">
        <v>128</v>
      </c>
      <c r="C300" s="65" t="s">
        <v>385</v>
      </c>
      <c r="D300" s="37" t="s">
        <v>384</v>
      </c>
      <c r="E300" s="85" t="s">
        <v>387</v>
      </c>
      <c r="F300" s="103">
        <v>7700</v>
      </c>
      <c r="G300" s="104"/>
      <c r="H300" s="106"/>
      <c r="I300" s="98"/>
      <c r="J300" s="11"/>
      <c r="K300" s="11"/>
      <c r="L300" s="11"/>
      <c r="M300" s="11"/>
      <c r="N300" s="11"/>
      <c r="O300" s="11"/>
      <c r="P300" s="11"/>
      <c r="Q300" s="11"/>
      <c r="R300" s="11"/>
      <c r="S300" s="11"/>
      <c r="T300" s="11"/>
      <c r="U300" s="11"/>
      <c r="V300" s="11"/>
      <c r="W300" s="11"/>
      <c r="X300" s="11"/>
      <c r="Y300" s="11"/>
      <c r="Z300" s="11"/>
      <c r="AA300" s="11"/>
      <c r="AB300" s="11"/>
      <c r="AC300" s="11"/>
      <c r="AD300" s="11"/>
      <c r="AE300" s="11"/>
      <c r="AF300" s="11"/>
      <c r="AG300" s="11"/>
      <c r="AH300" s="11"/>
      <c r="AI300" s="11"/>
      <c r="AJ300" s="11"/>
      <c r="AK300" s="11"/>
      <c r="AL300" s="11"/>
      <c r="AM300" s="11"/>
      <c r="AN300" s="11"/>
      <c r="AO300" s="11"/>
      <c r="AP300" s="11"/>
      <c r="AQ300" s="11"/>
      <c r="AR300" s="11"/>
      <c r="AS300" s="11"/>
      <c r="AT300" s="11"/>
      <c r="AU300" s="11"/>
    </row>
    <row r="301" spans="2:47" s="12" customFormat="1" ht="12" customHeight="1" x14ac:dyDescent="0.2">
      <c r="B301" s="41" t="s">
        <v>128</v>
      </c>
      <c r="C301" s="77" t="s">
        <v>326</v>
      </c>
      <c r="D301" s="32" t="s">
        <v>336</v>
      </c>
      <c r="E301" s="148"/>
      <c r="F301" s="107">
        <v>6600</v>
      </c>
      <c r="G301" s="108"/>
      <c r="H301" s="109"/>
      <c r="I301" s="110"/>
      <c r="J301" s="11"/>
      <c r="K301" s="11"/>
      <c r="L301" s="11"/>
      <c r="M301" s="11"/>
      <c r="N301" s="11"/>
      <c r="O301" s="11"/>
      <c r="P301" s="11"/>
      <c r="Q301" s="11"/>
      <c r="R301" s="11"/>
      <c r="S301" s="11"/>
      <c r="T301" s="11"/>
      <c r="U301" s="11"/>
      <c r="V301" s="11"/>
      <c r="W301" s="11"/>
      <c r="X301" s="11"/>
      <c r="Y301" s="11"/>
      <c r="Z301" s="11"/>
      <c r="AA301" s="11"/>
      <c r="AB301" s="11"/>
      <c r="AC301" s="11"/>
      <c r="AD301" s="11"/>
      <c r="AE301" s="11"/>
      <c r="AF301" s="11"/>
      <c r="AG301" s="11"/>
      <c r="AH301" s="11"/>
      <c r="AI301" s="11"/>
      <c r="AJ301" s="11"/>
      <c r="AK301" s="11"/>
      <c r="AL301" s="11"/>
      <c r="AM301" s="11"/>
      <c r="AN301" s="11"/>
      <c r="AO301" s="11"/>
      <c r="AP301" s="11"/>
      <c r="AQ301" s="11"/>
      <c r="AR301" s="11"/>
      <c r="AS301" s="11"/>
      <c r="AT301" s="11"/>
      <c r="AU301" s="11"/>
    </row>
    <row r="302" spans="2:47" s="12" customFormat="1" ht="12" customHeight="1" x14ac:dyDescent="0.2">
      <c r="B302" s="29" t="s">
        <v>133</v>
      </c>
      <c r="C302" s="13"/>
      <c r="D302" s="14" t="s">
        <v>17</v>
      </c>
      <c r="E302" s="15"/>
      <c r="F302" s="16"/>
      <c r="G302" s="34"/>
      <c r="H302" s="17"/>
      <c r="I302" s="35"/>
      <c r="J302" s="11"/>
      <c r="K302" s="11"/>
      <c r="L302" s="11"/>
      <c r="M302" s="11"/>
      <c r="N302" s="11"/>
      <c r="O302" s="11"/>
      <c r="P302" s="11"/>
      <c r="Q302" s="11"/>
      <c r="R302" s="11"/>
      <c r="S302" s="11"/>
      <c r="T302" s="11"/>
      <c r="U302" s="11"/>
      <c r="V302" s="11"/>
      <c r="W302" s="11"/>
      <c r="X302" s="11"/>
      <c r="Y302" s="11"/>
      <c r="Z302" s="11"/>
      <c r="AA302" s="11"/>
      <c r="AB302" s="11"/>
      <c r="AC302" s="11"/>
      <c r="AD302" s="11"/>
      <c r="AE302" s="11"/>
      <c r="AF302" s="11"/>
      <c r="AG302" s="11"/>
      <c r="AH302" s="11"/>
      <c r="AI302" s="11"/>
      <c r="AJ302" s="11"/>
      <c r="AK302" s="11"/>
      <c r="AL302" s="11"/>
      <c r="AM302" s="11"/>
      <c r="AN302" s="11"/>
      <c r="AO302" s="11"/>
      <c r="AP302" s="11"/>
      <c r="AQ302" s="11"/>
      <c r="AR302" s="11"/>
      <c r="AS302" s="11"/>
      <c r="AT302" s="11"/>
      <c r="AU302" s="11"/>
    </row>
    <row r="303" spans="2:47" s="12" customFormat="1" ht="12" customHeight="1" x14ac:dyDescent="0.2">
      <c r="B303" s="41" t="s">
        <v>133</v>
      </c>
      <c r="C303" s="65" t="s">
        <v>135</v>
      </c>
      <c r="D303" s="18" t="s">
        <v>140</v>
      </c>
      <c r="E303" s="85" t="s">
        <v>67</v>
      </c>
      <c r="F303" s="103">
        <v>103100</v>
      </c>
      <c r="G303" s="104">
        <v>90800</v>
      </c>
      <c r="H303" s="105">
        <f>F303-(F303*H3/100)</f>
        <v>103100</v>
      </c>
      <c r="I303" s="98">
        <f>G303-(G303*H3/100)</f>
        <v>90800</v>
      </c>
      <c r="J303" s="11"/>
      <c r="K303" s="11"/>
      <c r="L303" s="11"/>
      <c r="M303" s="11"/>
      <c r="N303" s="11"/>
      <c r="O303" s="11"/>
      <c r="P303" s="11"/>
      <c r="Q303" s="11"/>
      <c r="R303" s="11"/>
      <c r="S303" s="11"/>
      <c r="T303" s="11"/>
      <c r="U303" s="11"/>
      <c r="V303" s="11"/>
      <c r="W303" s="11"/>
      <c r="X303" s="11"/>
      <c r="Y303" s="11"/>
      <c r="Z303" s="11"/>
      <c r="AA303" s="11"/>
      <c r="AB303" s="11"/>
      <c r="AC303" s="11"/>
      <c r="AD303" s="11"/>
      <c r="AE303" s="11"/>
      <c r="AF303" s="11"/>
      <c r="AG303" s="11"/>
      <c r="AH303" s="11"/>
      <c r="AI303" s="11"/>
      <c r="AJ303" s="11"/>
      <c r="AK303" s="11"/>
      <c r="AL303" s="11"/>
      <c r="AM303" s="11"/>
      <c r="AN303" s="11"/>
      <c r="AO303" s="11"/>
      <c r="AP303" s="11"/>
      <c r="AQ303" s="11"/>
      <c r="AR303" s="11"/>
      <c r="AS303" s="11"/>
      <c r="AT303" s="11"/>
      <c r="AU303" s="11"/>
    </row>
    <row r="304" spans="2:47" s="12" customFormat="1" ht="12" customHeight="1" x14ac:dyDescent="0.2">
      <c r="B304" s="41" t="s">
        <v>133</v>
      </c>
      <c r="C304" s="66" t="s">
        <v>136</v>
      </c>
      <c r="D304" s="51" t="s">
        <v>141</v>
      </c>
      <c r="E304" s="27" t="s">
        <v>10</v>
      </c>
      <c r="F304" s="111">
        <v>134100</v>
      </c>
      <c r="G304" s="112"/>
      <c r="H304" s="113">
        <f>F304-(F304*H3/100)</f>
        <v>134100</v>
      </c>
      <c r="I304" s="114"/>
      <c r="J304" s="11"/>
      <c r="K304" s="11"/>
      <c r="L304" s="11"/>
      <c r="M304" s="11"/>
      <c r="N304" s="11"/>
      <c r="O304" s="11"/>
      <c r="P304" s="11"/>
      <c r="Q304" s="11"/>
      <c r="R304" s="11"/>
      <c r="S304" s="11"/>
      <c r="T304" s="11"/>
      <c r="U304" s="11"/>
      <c r="V304" s="11"/>
      <c r="W304" s="11"/>
      <c r="X304" s="11"/>
      <c r="Y304" s="11"/>
      <c r="Z304" s="11"/>
      <c r="AA304" s="11"/>
      <c r="AB304" s="11"/>
      <c r="AC304" s="11"/>
      <c r="AD304" s="11"/>
      <c r="AE304" s="11"/>
      <c r="AF304" s="11"/>
      <c r="AG304" s="11"/>
      <c r="AH304" s="11"/>
      <c r="AI304" s="11"/>
      <c r="AJ304" s="11"/>
      <c r="AK304" s="11"/>
      <c r="AL304" s="11"/>
      <c r="AM304" s="11"/>
      <c r="AN304" s="11"/>
      <c r="AO304" s="11"/>
      <c r="AP304" s="11"/>
      <c r="AQ304" s="11"/>
      <c r="AR304" s="11"/>
      <c r="AS304" s="11"/>
      <c r="AT304" s="11"/>
      <c r="AU304" s="11"/>
    </row>
    <row r="305" spans="2:47" s="12" customFormat="1" ht="12" customHeight="1" x14ac:dyDescent="0.2">
      <c r="B305" s="41" t="s">
        <v>133</v>
      </c>
      <c r="C305" s="67"/>
      <c r="D305" s="52"/>
      <c r="E305" s="31" t="s">
        <v>259</v>
      </c>
      <c r="F305" s="115"/>
      <c r="G305" s="116"/>
      <c r="H305" s="117"/>
      <c r="I305" s="118"/>
      <c r="J305" s="11"/>
      <c r="K305" s="11"/>
      <c r="L305" s="11"/>
      <c r="M305" s="11"/>
      <c r="N305" s="11"/>
      <c r="O305" s="11"/>
      <c r="P305" s="11"/>
      <c r="Q305" s="11"/>
      <c r="R305" s="11"/>
      <c r="S305" s="11"/>
      <c r="T305" s="11"/>
      <c r="U305" s="11"/>
      <c r="V305" s="11"/>
      <c r="W305" s="11"/>
      <c r="X305" s="11"/>
      <c r="Y305" s="11"/>
      <c r="Z305" s="11"/>
      <c r="AA305" s="11"/>
      <c r="AB305" s="11"/>
      <c r="AC305" s="11"/>
      <c r="AD305" s="11"/>
      <c r="AE305" s="11"/>
      <c r="AF305" s="11"/>
      <c r="AG305" s="11"/>
      <c r="AH305" s="11"/>
      <c r="AI305" s="11"/>
      <c r="AJ305" s="11"/>
      <c r="AK305" s="11"/>
      <c r="AL305" s="11"/>
      <c r="AM305" s="11"/>
      <c r="AN305" s="11"/>
      <c r="AO305" s="11"/>
      <c r="AP305" s="11"/>
      <c r="AQ305" s="11"/>
      <c r="AR305" s="11"/>
      <c r="AS305" s="11"/>
      <c r="AT305" s="11"/>
      <c r="AU305" s="11"/>
    </row>
    <row r="306" spans="2:47" s="12" customFormat="1" ht="12" customHeight="1" x14ac:dyDescent="0.2">
      <c r="B306" s="41" t="s">
        <v>133</v>
      </c>
      <c r="C306" s="67"/>
      <c r="D306" s="52"/>
      <c r="E306" s="31" t="s">
        <v>260</v>
      </c>
      <c r="F306" s="115"/>
      <c r="G306" s="116"/>
      <c r="H306" s="117"/>
      <c r="I306" s="118"/>
      <c r="J306" s="11"/>
      <c r="K306" s="11"/>
      <c r="L306" s="11"/>
      <c r="M306" s="11"/>
      <c r="N306" s="11"/>
      <c r="O306" s="11"/>
      <c r="P306" s="11"/>
      <c r="Q306" s="11"/>
      <c r="R306" s="11"/>
      <c r="S306" s="11"/>
      <c r="T306" s="11"/>
      <c r="U306" s="11"/>
      <c r="V306" s="11"/>
      <c r="W306" s="11"/>
      <c r="X306" s="11"/>
      <c r="Y306" s="11"/>
      <c r="Z306" s="11"/>
      <c r="AA306" s="11"/>
      <c r="AB306" s="11"/>
      <c r="AC306" s="11"/>
      <c r="AD306" s="11"/>
      <c r="AE306" s="11"/>
      <c r="AF306" s="11"/>
      <c r="AG306" s="11"/>
      <c r="AH306" s="11"/>
      <c r="AI306" s="11"/>
      <c r="AJ306" s="11"/>
      <c r="AK306" s="11"/>
      <c r="AL306" s="11"/>
      <c r="AM306" s="11"/>
      <c r="AN306" s="11"/>
      <c r="AO306" s="11"/>
      <c r="AP306" s="11"/>
      <c r="AQ306" s="11"/>
      <c r="AR306" s="11"/>
      <c r="AS306" s="11"/>
      <c r="AT306" s="11"/>
      <c r="AU306" s="11"/>
    </row>
    <row r="307" spans="2:47" s="12" customFormat="1" ht="12" customHeight="1" x14ac:dyDescent="0.2">
      <c r="B307" s="41" t="s">
        <v>133</v>
      </c>
      <c r="C307" s="65" t="s">
        <v>281</v>
      </c>
      <c r="D307" s="18" t="s">
        <v>134</v>
      </c>
      <c r="E307" s="85" t="s">
        <v>68</v>
      </c>
      <c r="F307" s="103">
        <v>134100</v>
      </c>
      <c r="G307" s="104"/>
      <c r="H307" s="105">
        <f>F307-(F307*H3/100)</f>
        <v>134100</v>
      </c>
      <c r="I307" s="98"/>
      <c r="J307" s="11"/>
      <c r="K307" s="11"/>
      <c r="L307" s="11"/>
      <c r="M307" s="11"/>
      <c r="N307" s="11"/>
      <c r="O307" s="11"/>
      <c r="P307" s="11"/>
      <c r="Q307" s="11"/>
      <c r="R307" s="11"/>
      <c r="S307" s="11"/>
      <c r="T307" s="11"/>
      <c r="U307" s="11"/>
      <c r="V307" s="11"/>
      <c r="W307" s="11"/>
      <c r="X307" s="11"/>
      <c r="Y307" s="11"/>
      <c r="Z307" s="11"/>
      <c r="AA307" s="11"/>
      <c r="AB307" s="11"/>
      <c r="AC307" s="11"/>
      <c r="AD307" s="11"/>
      <c r="AE307" s="11"/>
      <c r="AF307" s="11"/>
      <c r="AG307" s="11"/>
      <c r="AH307" s="11"/>
      <c r="AI307" s="11"/>
      <c r="AJ307" s="11"/>
      <c r="AK307" s="11"/>
      <c r="AL307" s="11"/>
      <c r="AM307" s="11"/>
      <c r="AN307" s="11"/>
      <c r="AO307" s="11"/>
      <c r="AP307" s="11"/>
      <c r="AQ307" s="11"/>
      <c r="AR307" s="11"/>
      <c r="AS307" s="11"/>
      <c r="AT307" s="11"/>
      <c r="AU307" s="11"/>
    </row>
    <row r="308" spans="2:47" s="12" customFormat="1" ht="12" customHeight="1" x14ac:dyDescent="0.2">
      <c r="B308" s="41" t="s">
        <v>133</v>
      </c>
      <c r="C308" s="78"/>
      <c r="D308" s="129" t="s">
        <v>357</v>
      </c>
      <c r="E308" s="130" t="s">
        <v>348</v>
      </c>
      <c r="F308" s="131">
        <v>174330</v>
      </c>
      <c r="G308" s="132"/>
      <c r="H308" s="133">
        <f>F308-(F308*H3/100)</f>
        <v>174330</v>
      </c>
      <c r="I308" s="134"/>
      <c r="J308" s="11"/>
      <c r="K308" s="11"/>
      <c r="L308" s="11"/>
      <c r="M308" s="11"/>
      <c r="N308" s="11"/>
      <c r="O308" s="11"/>
      <c r="P308" s="11"/>
      <c r="Q308" s="11"/>
      <c r="R308" s="11"/>
      <c r="S308" s="11"/>
      <c r="T308" s="11"/>
      <c r="U308" s="11"/>
      <c r="V308" s="11"/>
      <c r="W308" s="11"/>
      <c r="X308" s="11"/>
      <c r="Y308" s="11"/>
      <c r="Z308" s="11"/>
      <c r="AA308" s="11"/>
      <c r="AB308" s="11"/>
      <c r="AC308" s="11"/>
      <c r="AD308" s="11"/>
      <c r="AE308" s="11"/>
      <c r="AF308" s="11"/>
      <c r="AG308" s="11"/>
      <c r="AH308" s="11"/>
      <c r="AI308" s="11"/>
      <c r="AJ308" s="11"/>
      <c r="AK308" s="11"/>
      <c r="AL308" s="11"/>
      <c r="AM308" s="11"/>
      <c r="AN308" s="11"/>
      <c r="AO308" s="11"/>
      <c r="AP308" s="11"/>
      <c r="AQ308" s="11"/>
      <c r="AR308" s="11"/>
      <c r="AS308" s="11"/>
      <c r="AT308" s="11"/>
      <c r="AU308" s="11"/>
    </row>
    <row r="309" spans="2:47" s="12" customFormat="1" ht="12" customHeight="1" x14ac:dyDescent="0.2">
      <c r="B309" s="41" t="s">
        <v>133</v>
      </c>
      <c r="C309" s="78"/>
      <c r="D309" s="129"/>
      <c r="E309" s="130" t="s">
        <v>347</v>
      </c>
      <c r="F309" s="131"/>
      <c r="G309" s="132"/>
      <c r="H309" s="133"/>
      <c r="I309" s="134"/>
      <c r="J309" s="11"/>
      <c r="K309" s="11"/>
      <c r="L309" s="11"/>
      <c r="M309" s="11"/>
      <c r="N309" s="11"/>
      <c r="O309" s="11"/>
      <c r="P309" s="11"/>
      <c r="Q309" s="11"/>
      <c r="R309" s="11"/>
      <c r="S309" s="11"/>
      <c r="T309" s="11"/>
      <c r="U309" s="11"/>
      <c r="V309" s="11"/>
      <c r="W309" s="11"/>
      <c r="X309" s="11"/>
      <c r="Y309" s="11"/>
      <c r="Z309" s="11"/>
      <c r="AA309" s="11"/>
      <c r="AB309" s="11"/>
      <c r="AC309" s="11"/>
      <c r="AD309" s="11"/>
      <c r="AE309" s="11"/>
      <c r="AF309" s="11"/>
      <c r="AG309" s="11"/>
      <c r="AH309" s="11"/>
      <c r="AI309" s="11"/>
      <c r="AJ309" s="11"/>
      <c r="AK309" s="11"/>
      <c r="AL309" s="11"/>
      <c r="AM309" s="11"/>
      <c r="AN309" s="11"/>
      <c r="AO309" s="11"/>
      <c r="AP309" s="11"/>
      <c r="AQ309" s="11"/>
      <c r="AR309" s="11"/>
      <c r="AS309" s="11"/>
      <c r="AT309" s="11"/>
      <c r="AU309" s="11"/>
    </row>
    <row r="310" spans="2:47" s="12" customFormat="1" ht="22.2" customHeight="1" x14ac:dyDescent="0.2">
      <c r="B310" s="41" t="s">
        <v>133</v>
      </c>
      <c r="C310" s="78"/>
      <c r="D310" s="129"/>
      <c r="E310" s="130" t="s">
        <v>349</v>
      </c>
      <c r="F310" s="131"/>
      <c r="G310" s="132"/>
      <c r="H310" s="133"/>
      <c r="I310" s="134"/>
      <c r="J310" s="11"/>
      <c r="K310" s="11"/>
      <c r="L310" s="11"/>
      <c r="M310" s="11"/>
      <c r="N310" s="11"/>
      <c r="O310" s="11"/>
      <c r="P310" s="11"/>
      <c r="Q310" s="11"/>
      <c r="R310" s="11"/>
      <c r="S310" s="11"/>
      <c r="T310" s="11"/>
      <c r="U310" s="11"/>
      <c r="V310" s="11"/>
      <c r="W310" s="11"/>
      <c r="X310" s="11"/>
      <c r="Y310" s="11"/>
      <c r="Z310" s="11"/>
      <c r="AA310" s="11"/>
      <c r="AB310" s="11"/>
      <c r="AC310" s="11"/>
      <c r="AD310" s="11"/>
      <c r="AE310" s="11"/>
      <c r="AF310" s="11"/>
      <c r="AG310" s="11"/>
      <c r="AH310" s="11"/>
      <c r="AI310" s="11"/>
      <c r="AJ310" s="11"/>
      <c r="AK310" s="11"/>
      <c r="AL310" s="11"/>
      <c r="AM310" s="11"/>
      <c r="AN310" s="11"/>
      <c r="AO310" s="11"/>
      <c r="AP310" s="11"/>
      <c r="AQ310" s="11"/>
      <c r="AR310" s="11"/>
      <c r="AS310" s="11"/>
      <c r="AT310" s="11"/>
      <c r="AU310" s="11"/>
    </row>
    <row r="311" spans="2:47" s="12" customFormat="1" ht="23.4" customHeight="1" x14ac:dyDescent="0.2">
      <c r="B311" s="41" t="s">
        <v>133</v>
      </c>
      <c r="C311" s="68"/>
      <c r="D311" s="58" t="s">
        <v>7</v>
      </c>
      <c r="E311" s="87"/>
      <c r="F311" s="119"/>
      <c r="G311" s="120"/>
      <c r="H311" s="121"/>
      <c r="I311" s="122"/>
      <c r="J311" s="11"/>
      <c r="K311" s="11"/>
      <c r="L311" s="11"/>
      <c r="M311" s="11"/>
      <c r="N311" s="11"/>
      <c r="O311" s="11"/>
      <c r="P311" s="11"/>
      <c r="Q311" s="11"/>
      <c r="R311" s="11"/>
      <c r="S311" s="11"/>
      <c r="T311" s="11"/>
      <c r="U311" s="11"/>
      <c r="V311" s="11"/>
      <c r="W311" s="11"/>
      <c r="X311" s="11"/>
      <c r="Y311" s="11"/>
      <c r="Z311" s="11"/>
      <c r="AA311" s="11"/>
      <c r="AB311" s="11"/>
      <c r="AC311" s="11"/>
      <c r="AD311" s="11"/>
      <c r="AE311" s="11"/>
      <c r="AF311" s="11"/>
      <c r="AG311" s="11"/>
      <c r="AH311" s="11"/>
      <c r="AI311" s="11"/>
      <c r="AJ311" s="11"/>
      <c r="AK311" s="11"/>
      <c r="AL311" s="11"/>
      <c r="AM311" s="11"/>
      <c r="AN311" s="11"/>
      <c r="AO311" s="11"/>
      <c r="AP311" s="11"/>
      <c r="AQ311" s="11"/>
      <c r="AR311" s="11"/>
      <c r="AS311" s="11"/>
      <c r="AT311" s="11"/>
      <c r="AU311" s="11"/>
    </row>
    <row r="312" spans="2:47" s="12" customFormat="1" ht="19.8" customHeight="1" x14ac:dyDescent="0.2">
      <c r="B312" s="41" t="s">
        <v>133</v>
      </c>
      <c r="C312" s="65" t="s">
        <v>322</v>
      </c>
      <c r="D312" s="18" t="s">
        <v>8</v>
      </c>
      <c r="E312" s="85"/>
      <c r="F312" s="103">
        <v>2000</v>
      </c>
      <c r="G312" s="104"/>
      <c r="H312" s="106"/>
      <c r="I312" s="98"/>
      <c r="J312" s="11"/>
      <c r="K312" s="11"/>
      <c r="L312" s="11"/>
      <c r="M312" s="11"/>
      <c r="N312" s="11"/>
      <c r="O312" s="11"/>
      <c r="P312" s="11"/>
      <c r="Q312" s="11"/>
      <c r="R312" s="11"/>
      <c r="S312" s="11"/>
      <c r="T312" s="11"/>
      <c r="U312" s="11"/>
      <c r="V312" s="11"/>
      <c r="W312" s="11"/>
      <c r="X312" s="11"/>
      <c r="Y312" s="11"/>
      <c r="Z312" s="11"/>
      <c r="AA312" s="11"/>
      <c r="AB312" s="11"/>
      <c r="AC312" s="11"/>
      <c r="AD312" s="11"/>
      <c r="AE312" s="11"/>
      <c r="AF312" s="11"/>
      <c r="AG312" s="11"/>
      <c r="AH312" s="11"/>
      <c r="AI312" s="11"/>
      <c r="AJ312" s="11"/>
      <c r="AK312" s="11"/>
      <c r="AL312" s="11"/>
      <c r="AM312" s="11"/>
      <c r="AN312" s="11"/>
      <c r="AO312" s="11"/>
      <c r="AP312" s="11"/>
      <c r="AQ312" s="11"/>
      <c r="AR312" s="11"/>
      <c r="AS312" s="11"/>
      <c r="AT312" s="11"/>
      <c r="AU312" s="11"/>
    </row>
    <row r="313" spans="2:47" s="12" customFormat="1" ht="16.2" customHeight="1" x14ac:dyDescent="0.2">
      <c r="B313" s="41" t="s">
        <v>133</v>
      </c>
      <c r="C313" s="65" t="s">
        <v>320</v>
      </c>
      <c r="D313" s="18" t="s">
        <v>38</v>
      </c>
      <c r="E313" s="85" t="s">
        <v>94</v>
      </c>
      <c r="F313" s="103">
        <v>3300</v>
      </c>
      <c r="G313" s="104"/>
      <c r="H313" s="106"/>
      <c r="I313" s="98"/>
      <c r="J313" s="11"/>
      <c r="K313" s="11"/>
      <c r="L313" s="11"/>
      <c r="M313" s="11"/>
      <c r="N313" s="11"/>
      <c r="O313" s="11"/>
      <c r="P313" s="11"/>
      <c r="Q313" s="11"/>
      <c r="R313" s="11"/>
      <c r="S313" s="11"/>
      <c r="T313" s="11"/>
      <c r="U313" s="11"/>
      <c r="V313" s="11"/>
      <c r="W313" s="11"/>
      <c r="X313" s="11"/>
      <c r="Y313" s="11"/>
      <c r="Z313" s="11"/>
      <c r="AA313" s="11"/>
      <c r="AB313" s="11"/>
      <c r="AC313" s="11"/>
      <c r="AD313" s="11"/>
      <c r="AE313" s="11"/>
      <c r="AF313" s="11"/>
      <c r="AG313" s="11"/>
      <c r="AH313" s="11"/>
      <c r="AI313" s="11"/>
      <c r="AJ313" s="11"/>
      <c r="AK313" s="11"/>
      <c r="AL313" s="11"/>
      <c r="AM313" s="11"/>
      <c r="AN313" s="11"/>
      <c r="AO313" s="11"/>
      <c r="AP313" s="11"/>
      <c r="AQ313" s="11"/>
      <c r="AR313" s="11"/>
      <c r="AS313" s="11"/>
      <c r="AT313" s="11"/>
      <c r="AU313" s="11"/>
    </row>
    <row r="314" spans="2:47" s="12" customFormat="1" ht="22.8" customHeight="1" x14ac:dyDescent="0.2">
      <c r="B314" s="41" t="s">
        <v>133</v>
      </c>
      <c r="C314" s="65" t="s">
        <v>381</v>
      </c>
      <c r="D314" s="37" t="s">
        <v>380</v>
      </c>
      <c r="E314" s="85" t="s">
        <v>94</v>
      </c>
      <c r="F314" s="103">
        <v>3300</v>
      </c>
      <c r="G314" s="104"/>
      <c r="H314" s="106"/>
      <c r="I314" s="98"/>
      <c r="J314" s="11"/>
      <c r="K314" s="11"/>
      <c r="L314" s="11"/>
      <c r="M314" s="11"/>
      <c r="N314" s="11"/>
      <c r="O314" s="11"/>
      <c r="P314" s="11"/>
      <c r="Q314" s="11"/>
      <c r="R314" s="11"/>
      <c r="S314" s="11"/>
      <c r="T314" s="11"/>
      <c r="U314" s="11"/>
      <c r="V314" s="11"/>
      <c r="W314" s="11"/>
      <c r="X314" s="11"/>
      <c r="Y314" s="11"/>
      <c r="Z314" s="11"/>
      <c r="AA314" s="11"/>
      <c r="AB314" s="11"/>
      <c r="AC314" s="11"/>
      <c r="AD314" s="11"/>
      <c r="AE314" s="11"/>
      <c r="AF314" s="11"/>
      <c r="AG314" s="11"/>
      <c r="AH314" s="11"/>
      <c r="AI314" s="11"/>
      <c r="AJ314" s="11"/>
      <c r="AK314" s="11"/>
      <c r="AL314" s="11"/>
      <c r="AM314" s="11"/>
      <c r="AN314" s="11"/>
      <c r="AO314" s="11"/>
      <c r="AP314" s="11"/>
      <c r="AQ314" s="11"/>
      <c r="AR314" s="11"/>
      <c r="AS314" s="11"/>
      <c r="AT314" s="11"/>
      <c r="AU314" s="11"/>
    </row>
    <row r="315" spans="2:47" s="12" customFormat="1" ht="18.600000000000001" customHeight="1" x14ac:dyDescent="0.2">
      <c r="B315" s="41" t="s">
        <v>133</v>
      </c>
      <c r="C315" s="65" t="s">
        <v>383</v>
      </c>
      <c r="D315" s="37" t="s">
        <v>382</v>
      </c>
      <c r="E315" s="85" t="s">
        <v>386</v>
      </c>
      <c r="F315" s="103">
        <v>7700</v>
      </c>
      <c r="G315" s="104"/>
      <c r="H315" s="106"/>
      <c r="I315" s="98"/>
      <c r="J315" s="11"/>
      <c r="K315" s="11"/>
      <c r="L315" s="11"/>
      <c r="M315" s="11"/>
      <c r="N315" s="11"/>
      <c r="O315" s="11"/>
      <c r="P315" s="11"/>
      <c r="Q315" s="11"/>
      <c r="R315" s="11"/>
      <c r="S315" s="11"/>
      <c r="T315" s="11"/>
      <c r="U315" s="11"/>
      <c r="V315" s="11"/>
      <c r="W315" s="11"/>
      <c r="X315" s="11"/>
      <c r="Y315" s="11"/>
      <c r="Z315" s="11"/>
      <c r="AA315" s="11"/>
      <c r="AB315" s="11"/>
      <c r="AC315" s="11"/>
      <c r="AD315" s="11"/>
      <c r="AE315" s="11"/>
      <c r="AF315" s="11"/>
      <c r="AG315" s="11"/>
      <c r="AH315" s="11"/>
      <c r="AI315" s="11"/>
      <c r="AJ315" s="11"/>
      <c r="AK315" s="11"/>
      <c r="AL315" s="11"/>
      <c r="AM315" s="11"/>
      <c r="AN315" s="11"/>
      <c r="AO315" s="11"/>
      <c r="AP315" s="11"/>
      <c r="AQ315" s="11"/>
      <c r="AR315" s="11"/>
      <c r="AS315" s="11"/>
      <c r="AT315" s="11"/>
      <c r="AU315" s="11"/>
    </row>
    <row r="316" spans="2:47" s="12" customFormat="1" ht="22.8" customHeight="1" x14ac:dyDescent="0.2">
      <c r="B316" s="41" t="s">
        <v>133</v>
      </c>
      <c r="C316" s="65" t="s">
        <v>385</v>
      </c>
      <c r="D316" s="37" t="s">
        <v>384</v>
      </c>
      <c r="E316" s="85" t="s">
        <v>387</v>
      </c>
      <c r="F316" s="103">
        <v>7700</v>
      </c>
      <c r="G316" s="104"/>
      <c r="H316" s="106"/>
      <c r="I316" s="98"/>
      <c r="J316" s="11"/>
      <c r="K316" s="11"/>
      <c r="L316" s="11"/>
      <c r="M316" s="11"/>
      <c r="N316" s="11"/>
      <c r="O316" s="11"/>
      <c r="P316" s="11"/>
      <c r="Q316" s="11"/>
      <c r="R316" s="11"/>
      <c r="S316" s="11"/>
      <c r="T316" s="11"/>
      <c r="U316" s="11"/>
      <c r="V316" s="11"/>
      <c r="W316" s="11"/>
      <c r="X316" s="11"/>
      <c r="Y316" s="11"/>
      <c r="Z316" s="11"/>
      <c r="AA316" s="11"/>
      <c r="AB316" s="11"/>
      <c r="AC316" s="11"/>
      <c r="AD316" s="11"/>
      <c r="AE316" s="11"/>
      <c r="AF316" s="11"/>
      <c r="AG316" s="11"/>
      <c r="AH316" s="11"/>
      <c r="AI316" s="11"/>
      <c r="AJ316" s="11"/>
      <c r="AK316" s="11"/>
      <c r="AL316" s="11"/>
      <c r="AM316" s="11"/>
      <c r="AN316" s="11"/>
      <c r="AO316" s="11"/>
      <c r="AP316" s="11"/>
      <c r="AQ316" s="11"/>
      <c r="AR316" s="11"/>
      <c r="AS316" s="11"/>
      <c r="AT316" s="11"/>
      <c r="AU316" s="11"/>
    </row>
    <row r="317" spans="2:47" s="12" customFormat="1" ht="21" customHeight="1" x14ac:dyDescent="0.2">
      <c r="B317" s="41" t="s">
        <v>133</v>
      </c>
      <c r="C317" s="65" t="s">
        <v>369</v>
      </c>
      <c r="D317" s="37" t="s">
        <v>368</v>
      </c>
      <c r="E317" s="85" t="s">
        <v>371</v>
      </c>
      <c r="F317" s="103">
        <v>4100</v>
      </c>
      <c r="G317" s="104"/>
      <c r="H317" s="106"/>
      <c r="I317" s="98"/>
      <c r="J317" s="11"/>
      <c r="K317" s="11"/>
      <c r="L317" s="11"/>
      <c r="M317" s="11"/>
      <c r="N317" s="11"/>
      <c r="O317" s="11"/>
      <c r="P317" s="11"/>
      <c r="Q317" s="11"/>
      <c r="R317" s="11"/>
      <c r="S317" s="11"/>
      <c r="T317" s="11"/>
      <c r="U317" s="11"/>
      <c r="V317" s="11"/>
      <c r="W317" s="11"/>
      <c r="X317" s="11"/>
      <c r="Y317" s="11"/>
      <c r="Z317" s="11"/>
      <c r="AA317" s="11"/>
      <c r="AB317" s="11"/>
      <c r="AC317" s="11"/>
      <c r="AD317" s="11"/>
      <c r="AE317" s="11"/>
      <c r="AF317" s="11"/>
      <c r="AG317" s="11"/>
      <c r="AH317" s="11"/>
      <c r="AI317" s="11"/>
      <c r="AJ317" s="11"/>
      <c r="AK317" s="11"/>
      <c r="AL317" s="11"/>
      <c r="AM317" s="11"/>
      <c r="AN317" s="11"/>
      <c r="AO317" s="11"/>
      <c r="AP317" s="11"/>
      <c r="AQ317" s="11"/>
      <c r="AR317" s="11"/>
      <c r="AS317" s="11"/>
      <c r="AT317" s="11"/>
      <c r="AU317" s="11"/>
    </row>
    <row r="318" spans="2:47" s="12" customFormat="1" ht="22.2" customHeight="1" x14ac:dyDescent="0.2">
      <c r="B318" s="41" t="s">
        <v>133</v>
      </c>
      <c r="C318" s="65" t="s">
        <v>373</v>
      </c>
      <c r="D318" s="37" t="s">
        <v>370</v>
      </c>
      <c r="E318" s="85" t="s">
        <v>372</v>
      </c>
      <c r="F318" s="103">
        <v>4100</v>
      </c>
      <c r="G318" s="104"/>
      <c r="H318" s="106"/>
      <c r="I318" s="98"/>
      <c r="J318" s="11"/>
      <c r="K318" s="11"/>
      <c r="L318" s="11"/>
      <c r="M318" s="11"/>
      <c r="N318" s="11"/>
      <c r="O318" s="11"/>
      <c r="P318" s="11"/>
      <c r="Q318" s="11"/>
      <c r="R318" s="11"/>
      <c r="S318" s="11"/>
      <c r="T318" s="11"/>
      <c r="U318" s="11"/>
      <c r="V318" s="11"/>
      <c r="W318" s="11"/>
      <c r="X318" s="11"/>
      <c r="Y318" s="11"/>
      <c r="Z318" s="11"/>
      <c r="AA318" s="11"/>
      <c r="AB318" s="11"/>
      <c r="AC318" s="11"/>
      <c r="AD318" s="11"/>
      <c r="AE318" s="11"/>
      <c r="AF318" s="11"/>
      <c r="AG318" s="11"/>
      <c r="AH318" s="11"/>
      <c r="AI318" s="11"/>
      <c r="AJ318" s="11"/>
      <c r="AK318" s="11"/>
      <c r="AL318" s="11"/>
      <c r="AM318" s="11"/>
      <c r="AN318" s="11"/>
      <c r="AO318" s="11"/>
      <c r="AP318" s="11"/>
      <c r="AQ318" s="11"/>
      <c r="AR318" s="11"/>
      <c r="AS318" s="11"/>
      <c r="AT318" s="11"/>
      <c r="AU318" s="11"/>
    </row>
    <row r="319" spans="2:47" s="12" customFormat="1" ht="19.2" customHeight="1" x14ac:dyDescent="0.2">
      <c r="B319" s="41" t="s">
        <v>133</v>
      </c>
      <c r="C319" s="65" t="s">
        <v>361</v>
      </c>
      <c r="D319" s="37" t="s">
        <v>362</v>
      </c>
      <c r="E319" s="85" t="s">
        <v>122</v>
      </c>
      <c r="F319" s="103">
        <v>1900</v>
      </c>
      <c r="G319" s="104"/>
      <c r="H319" s="106"/>
      <c r="I319" s="98"/>
      <c r="J319" s="11"/>
      <c r="K319" s="11"/>
      <c r="L319" s="11"/>
      <c r="M319" s="11"/>
      <c r="N319" s="11"/>
      <c r="O319" s="11"/>
      <c r="P319" s="11"/>
      <c r="Q319" s="11"/>
      <c r="R319" s="11"/>
      <c r="S319" s="11"/>
      <c r="T319" s="11"/>
      <c r="U319" s="11"/>
      <c r="V319" s="11"/>
      <c r="W319" s="11"/>
      <c r="X319" s="11"/>
      <c r="Y319" s="11"/>
      <c r="Z319" s="11"/>
      <c r="AA319" s="11"/>
      <c r="AB319" s="11"/>
      <c r="AC319" s="11"/>
      <c r="AD319" s="11"/>
      <c r="AE319" s="11"/>
      <c r="AF319" s="11"/>
      <c r="AG319" s="11"/>
      <c r="AH319" s="11"/>
      <c r="AI319" s="11"/>
      <c r="AJ319" s="11"/>
      <c r="AK319" s="11"/>
      <c r="AL319" s="11"/>
      <c r="AM319" s="11"/>
      <c r="AN319" s="11"/>
      <c r="AO319" s="11"/>
      <c r="AP319" s="11"/>
      <c r="AQ319" s="11"/>
      <c r="AR319" s="11"/>
      <c r="AS319" s="11"/>
      <c r="AT319" s="11"/>
      <c r="AU319" s="11"/>
    </row>
    <row r="320" spans="2:47" s="12" customFormat="1" ht="19.8" customHeight="1" x14ac:dyDescent="0.2">
      <c r="B320" s="41" t="s">
        <v>133</v>
      </c>
      <c r="C320" s="65" t="s">
        <v>364</v>
      </c>
      <c r="D320" s="37" t="s">
        <v>365</v>
      </c>
      <c r="E320" s="85" t="s">
        <v>363</v>
      </c>
      <c r="F320" s="103">
        <v>2500</v>
      </c>
      <c r="G320" s="104"/>
      <c r="H320" s="106"/>
      <c r="I320" s="98"/>
      <c r="J320" s="11"/>
      <c r="K320" s="11"/>
      <c r="L320" s="11"/>
      <c r="M320" s="11"/>
      <c r="N320" s="11"/>
      <c r="O320" s="11"/>
      <c r="P320" s="11"/>
      <c r="Q320" s="11"/>
      <c r="R320" s="11"/>
      <c r="S320" s="11"/>
      <c r="T320" s="11"/>
      <c r="U320" s="11"/>
      <c r="V320" s="11"/>
      <c r="W320" s="11"/>
      <c r="X320" s="11"/>
      <c r="Y320" s="11"/>
      <c r="Z320" s="11"/>
      <c r="AA320" s="11"/>
      <c r="AB320" s="11"/>
      <c r="AC320" s="11"/>
      <c r="AD320" s="11"/>
      <c r="AE320" s="11"/>
      <c r="AF320" s="11"/>
      <c r="AG320" s="11"/>
      <c r="AH320" s="11"/>
      <c r="AI320" s="11"/>
      <c r="AJ320" s="11"/>
      <c r="AK320" s="11"/>
      <c r="AL320" s="11"/>
      <c r="AM320" s="11"/>
      <c r="AN320" s="11"/>
      <c r="AO320" s="11"/>
      <c r="AP320" s="11"/>
      <c r="AQ320" s="11"/>
      <c r="AR320" s="11"/>
      <c r="AS320" s="11"/>
      <c r="AT320" s="11"/>
      <c r="AU320" s="11"/>
    </row>
    <row r="321" spans="2:47" s="12" customFormat="1" ht="11.25" customHeight="1" x14ac:dyDescent="0.2">
      <c r="B321" s="41" t="s">
        <v>133</v>
      </c>
      <c r="C321" s="65" t="s">
        <v>374</v>
      </c>
      <c r="D321" s="37" t="s">
        <v>375</v>
      </c>
      <c r="E321" s="85"/>
      <c r="F321" s="103">
        <v>400</v>
      </c>
      <c r="G321" s="104"/>
      <c r="H321" s="106"/>
      <c r="I321" s="98"/>
      <c r="J321" s="11"/>
      <c r="K321" s="11"/>
      <c r="L321" s="11"/>
      <c r="M321" s="11"/>
      <c r="N321" s="11"/>
      <c r="O321" s="11"/>
      <c r="P321" s="11"/>
      <c r="Q321" s="11"/>
      <c r="R321" s="11"/>
      <c r="S321" s="11"/>
      <c r="T321" s="11"/>
      <c r="U321" s="11"/>
      <c r="V321" s="11"/>
      <c r="W321" s="11"/>
      <c r="X321" s="11"/>
      <c r="Y321" s="11"/>
      <c r="Z321" s="11"/>
      <c r="AA321" s="11"/>
      <c r="AB321" s="11"/>
      <c r="AC321" s="11"/>
      <c r="AD321" s="11"/>
      <c r="AE321" s="11"/>
      <c r="AF321" s="11"/>
      <c r="AG321" s="11"/>
      <c r="AH321" s="11"/>
      <c r="AI321" s="11"/>
      <c r="AJ321" s="11"/>
      <c r="AK321" s="11"/>
      <c r="AL321" s="11"/>
      <c r="AM321" s="11"/>
      <c r="AN321" s="11"/>
      <c r="AO321" s="11"/>
      <c r="AP321" s="11"/>
      <c r="AQ321" s="11"/>
      <c r="AR321" s="11"/>
      <c r="AS321" s="11"/>
      <c r="AT321" s="11"/>
      <c r="AU321" s="11"/>
    </row>
    <row r="322" spans="2:47" s="12" customFormat="1" ht="11.25" customHeight="1" x14ac:dyDescent="0.2">
      <c r="B322" s="41" t="s">
        <v>133</v>
      </c>
      <c r="C322" s="69" t="s">
        <v>310</v>
      </c>
      <c r="D322" s="18" t="s">
        <v>39</v>
      </c>
      <c r="E322" s="85" t="s">
        <v>95</v>
      </c>
      <c r="F322" s="103">
        <v>12000</v>
      </c>
      <c r="G322" s="104"/>
      <c r="H322" s="106"/>
      <c r="I322" s="98"/>
      <c r="J322" s="11"/>
      <c r="K322" s="11"/>
      <c r="L322" s="11"/>
      <c r="M322" s="11"/>
      <c r="N322" s="11"/>
      <c r="O322" s="11"/>
      <c r="P322" s="11"/>
      <c r="Q322" s="11"/>
      <c r="R322" s="11"/>
      <c r="S322" s="11"/>
      <c r="T322" s="11"/>
      <c r="U322" s="11"/>
      <c r="V322" s="11"/>
      <c r="W322" s="11"/>
      <c r="X322" s="11"/>
      <c r="Y322" s="11"/>
      <c r="Z322" s="11"/>
      <c r="AA322" s="11"/>
      <c r="AB322" s="11"/>
      <c r="AC322" s="11"/>
      <c r="AD322" s="11"/>
      <c r="AE322" s="11"/>
      <c r="AF322" s="11"/>
      <c r="AG322" s="11"/>
      <c r="AH322" s="11"/>
      <c r="AI322" s="11"/>
      <c r="AJ322" s="11"/>
      <c r="AK322" s="11"/>
      <c r="AL322" s="11"/>
      <c r="AM322" s="11"/>
      <c r="AN322" s="11"/>
      <c r="AO322" s="11"/>
      <c r="AP322" s="11"/>
      <c r="AQ322" s="11"/>
      <c r="AR322" s="11"/>
      <c r="AS322" s="11"/>
      <c r="AT322" s="11"/>
      <c r="AU322" s="11"/>
    </row>
    <row r="323" spans="2:47" s="12" customFormat="1" ht="11.25" customHeight="1" x14ac:dyDescent="0.2">
      <c r="B323" s="41" t="s">
        <v>133</v>
      </c>
      <c r="C323" s="69" t="s">
        <v>311</v>
      </c>
      <c r="D323" s="18" t="s">
        <v>40</v>
      </c>
      <c r="E323" s="85" t="s">
        <v>95</v>
      </c>
      <c r="F323" s="103">
        <v>10300</v>
      </c>
      <c r="G323" s="104"/>
      <c r="H323" s="106"/>
      <c r="I323" s="98"/>
      <c r="J323" s="11"/>
      <c r="K323" s="11"/>
      <c r="L323" s="11"/>
      <c r="M323" s="11"/>
      <c r="N323" s="11"/>
      <c r="O323" s="11"/>
      <c r="P323" s="11"/>
      <c r="Q323" s="11"/>
      <c r="R323" s="11"/>
      <c r="S323" s="11"/>
      <c r="T323" s="11"/>
      <c r="U323" s="11"/>
      <c r="V323" s="11"/>
      <c r="W323" s="11"/>
      <c r="X323" s="11"/>
      <c r="Y323" s="11"/>
      <c r="Z323" s="11"/>
      <c r="AA323" s="11"/>
      <c r="AB323" s="11"/>
      <c r="AC323" s="11"/>
      <c r="AD323" s="11"/>
      <c r="AE323" s="11"/>
      <c r="AF323" s="11"/>
      <c r="AG323" s="11"/>
      <c r="AH323" s="11"/>
      <c r="AI323" s="11"/>
      <c r="AJ323" s="11"/>
      <c r="AK323" s="11"/>
      <c r="AL323" s="11"/>
      <c r="AM323" s="11"/>
      <c r="AN323" s="11"/>
      <c r="AO323" s="11"/>
      <c r="AP323" s="11"/>
      <c r="AQ323" s="11"/>
      <c r="AR323" s="11"/>
      <c r="AS323" s="11"/>
      <c r="AT323" s="11"/>
      <c r="AU323" s="11"/>
    </row>
    <row r="324" spans="2:47" s="12" customFormat="1" ht="11.25" customHeight="1" x14ac:dyDescent="0.2">
      <c r="B324" s="29" t="s">
        <v>137</v>
      </c>
      <c r="C324" s="13"/>
      <c r="D324" s="14"/>
      <c r="E324" s="15"/>
      <c r="F324" s="16"/>
      <c r="G324" s="34"/>
      <c r="H324" s="17"/>
      <c r="I324" s="35"/>
      <c r="J324" s="11"/>
      <c r="K324" s="11"/>
      <c r="L324" s="11"/>
      <c r="M324" s="11"/>
      <c r="N324" s="11"/>
      <c r="O324" s="11"/>
      <c r="P324" s="11"/>
      <c r="Q324" s="11"/>
      <c r="R324" s="11"/>
      <c r="S324" s="11"/>
      <c r="T324" s="11"/>
      <c r="U324" s="11"/>
      <c r="V324" s="11"/>
      <c r="W324" s="11"/>
      <c r="X324" s="11"/>
      <c r="Y324" s="11"/>
      <c r="Z324" s="11"/>
      <c r="AA324" s="11"/>
      <c r="AB324" s="11"/>
      <c r="AC324" s="11"/>
      <c r="AD324" s="11"/>
      <c r="AE324" s="11"/>
      <c r="AF324" s="11"/>
      <c r="AG324" s="11"/>
      <c r="AH324" s="11"/>
      <c r="AI324" s="11"/>
      <c r="AJ324" s="11"/>
      <c r="AK324" s="11"/>
      <c r="AL324" s="11"/>
      <c r="AM324" s="11"/>
      <c r="AN324" s="11"/>
      <c r="AO324" s="11"/>
      <c r="AP324" s="11"/>
      <c r="AQ324" s="11"/>
      <c r="AR324" s="11"/>
      <c r="AS324" s="11"/>
      <c r="AT324" s="11"/>
      <c r="AU324" s="11"/>
    </row>
    <row r="325" spans="2:47" s="12" customFormat="1" ht="11.25" customHeight="1" x14ac:dyDescent="0.2">
      <c r="B325" s="41" t="s">
        <v>137</v>
      </c>
      <c r="C325" s="65" t="s">
        <v>214</v>
      </c>
      <c r="D325" s="18" t="s">
        <v>139</v>
      </c>
      <c r="E325" s="85" t="s">
        <v>67</v>
      </c>
      <c r="F325" s="103">
        <v>124300</v>
      </c>
      <c r="G325" s="104"/>
      <c r="H325" s="105">
        <f>F325-(F325*H3/100)</f>
        <v>124300</v>
      </c>
      <c r="I325" s="98"/>
      <c r="J325" s="11"/>
      <c r="K325" s="11"/>
      <c r="L325" s="11"/>
      <c r="M325" s="11"/>
      <c r="N325" s="11"/>
      <c r="O325" s="11"/>
      <c r="P325" s="11"/>
      <c r="Q325" s="11"/>
      <c r="R325" s="11"/>
      <c r="S325" s="11"/>
      <c r="T325" s="11"/>
      <c r="U325" s="11"/>
      <c r="V325" s="11"/>
      <c r="W325" s="11"/>
      <c r="X325" s="11"/>
      <c r="Y325" s="11"/>
      <c r="Z325" s="11"/>
      <c r="AA325" s="11"/>
      <c r="AB325" s="11"/>
      <c r="AC325" s="11"/>
      <c r="AD325" s="11"/>
      <c r="AE325" s="11"/>
      <c r="AF325" s="11"/>
      <c r="AG325" s="11"/>
      <c r="AH325" s="11"/>
      <c r="AI325" s="11"/>
      <c r="AJ325" s="11"/>
      <c r="AK325" s="11"/>
      <c r="AL325" s="11"/>
      <c r="AM325" s="11"/>
      <c r="AN325" s="11"/>
      <c r="AO325" s="11"/>
      <c r="AP325" s="11"/>
      <c r="AQ325" s="11"/>
      <c r="AR325" s="11"/>
      <c r="AS325" s="11"/>
      <c r="AT325" s="11"/>
      <c r="AU325" s="11"/>
    </row>
    <row r="326" spans="2:47" s="12" customFormat="1" ht="11.25" customHeight="1" x14ac:dyDescent="0.2">
      <c r="B326" s="41" t="s">
        <v>137</v>
      </c>
      <c r="C326" s="66" t="s">
        <v>282</v>
      </c>
      <c r="D326" s="51" t="s">
        <v>138</v>
      </c>
      <c r="E326" s="27" t="s">
        <v>10</v>
      </c>
      <c r="F326" s="111">
        <v>161600</v>
      </c>
      <c r="G326" s="112"/>
      <c r="H326" s="113">
        <f>F326-(F326*H3/100)</f>
        <v>161600</v>
      </c>
      <c r="I326" s="114"/>
      <c r="J326" s="11"/>
      <c r="K326" s="11"/>
      <c r="L326" s="11"/>
      <c r="M326" s="11"/>
      <c r="N326" s="11"/>
      <c r="O326" s="11"/>
      <c r="P326" s="11"/>
      <c r="Q326" s="11"/>
      <c r="R326" s="11"/>
      <c r="S326" s="11"/>
      <c r="T326" s="11"/>
      <c r="U326" s="11"/>
      <c r="V326" s="11"/>
      <c r="W326" s="11"/>
      <c r="X326" s="11"/>
      <c r="Y326" s="11"/>
      <c r="Z326" s="11"/>
      <c r="AA326" s="11"/>
      <c r="AB326" s="11"/>
      <c r="AC326" s="11"/>
      <c r="AD326" s="11"/>
      <c r="AE326" s="11"/>
      <c r="AF326" s="11"/>
      <c r="AG326" s="11"/>
      <c r="AH326" s="11"/>
      <c r="AI326" s="11"/>
      <c r="AJ326" s="11"/>
      <c r="AK326" s="11"/>
      <c r="AL326" s="11"/>
      <c r="AM326" s="11"/>
      <c r="AN326" s="11"/>
      <c r="AO326" s="11"/>
      <c r="AP326" s="11"/>
      <c r="AQ326" s="11"/>
      <c r="AR326" s="11"/>
      <c r="AS326" s="11"/>
      <c r="AT326" s="11"/>
      <c r="AU326" s="11"/>
    </row>
    <row r="327" spans="2:47" s="12" customFormat="1" ht="11.25" customHeight="1" x14ac:dyDescent="0.2">
      <c r="B327" s="41" t="s">
        <v>137</v>
      </c>
      <c r="C327" s="67"/>
      <c r="D327" s="52"/>
      <c r="E327" s="31" t="s">
        <v>259</v>
      </c>
      <c r="F327" s="115"/>
      <c r="G327" s="116"/>
      <c r="H327" s="117"/>
      <c r="I327" s="118"/>
      <c r="J327" s="11"/>
      <c r="K327" s="11"/>
      <c r="L327" s="11"/>
      <c r="M327" s="11"/>
      <c r="N327" s="11"/>
      <c r="O327" s="11"/>
      <c r="P327" s="11"/>
      <c r="Q327" s="11"/>
      <c r="R327" s="11"/>
      <c r="S327" s="11"/>
      <c r="T327" s="11"/>
      <c r="U327" s="11"/>
      <c r="V327" s="11"/>
      <c r="W327" s="11"/>
      <c r="X327" s="11"/>
      <c r="Y327" s="11"/>
      <c r="Z327" s="11"/>
      <c r="AA327" s="11"/>
      <c r="AB327" s="11"/>
      <c r="AC327" s="11"/>
      <c r="AD327" s="11"/>
      <c r="AE327" s="11"/>
      <c r="AF327" s="11"/>
      <c r="AG327" s="11"/>
      <c r="AH327" s="11"/>
      <c r="AI327" s="11"/>
      <c r="AJ327" s="11"/>
      <c r="AK327" s="11"/>
      <c r="AL327" s="11"/>
      <c r="AM327" s="11"/>
      <c r="AN327" s="11"/>
      <c r="AO327" s="11"/>
      <c r="AP327" s="11"/>
      <c r="AQ327" s="11"/>
      <c r="AR327" s="11"/>
      <c r="AS327" s="11"/>
      <c r="AT327" s="11"/>
      <c r="AU327" s="11"/>
    </row>
    <row r="328" spans="2:47" s="12" customFormat="1" ht="11.25" customHeight="1" x14ac:dyDescent="0.2">
      <c r="B328" s="41" t="s">
        <v>137</v>
      </c>
      <c r="C328" s="67"/>
      <c r="D328" s="52"/>
      <c r="E328" s="31" t="s">
        <v>260</v>
      </c>
      <c r="F328" s="115"/>
      <c r="G328" s="116"/>
      <c r="H328" s="117"/>
      <c r="I328" s="118"/>
      <c r="J328" s="11"/>
      <c r="K328" s="11"/>
      <c r="L328" s="11"/>
      <c r="M328" s="11"/>
      <c r="N328" s="11"/>
      <c r="O328" s="11"/>
      <c r="P328" s="11"/>
      <c r="Q328" s="11"/>
      <c r="R328" s="11"/>
      <c r="S328" s="11"/>
      <c r="T328" s="11"/>
      <c r="U328" s="11"/>
      <c r="V328" s="11"/>
      <c r="W328" s="11"/>
      <c r="X328" s="11"/>
      <c r="Y328" s="11"/>
      <c r="Z328" s="11"/>
      <c r="AA328" s="11"/>
      <c r="AB328" s="11"/>
      <c r="AC328" s="11"/>
      <c r="AD328" s="11"/>
      <c r="AE328" s="11"/>
      <c r="AF328" s="11"/>
      <c r="AG328" s="11"/>
      <c r="AH328" s="11"/>
      <c r="AI328" s="11"/>
      <c r="AJ328" s="11"/>
      <c r="AK328" s="11"/>
      <c r="AL328" s="11"/>
      <c r="AM328" s="11"/>
      <c r="AN328" s="11"/>
      <c r="AO328" s="11"/>
      <c r="AP328" s="11"/>
      <c r="AQ328" s="11"/>
      <c r="AR328" s="11"/>
      <c r="AS328" s="11"/>
      <c r="AT328" s="11"/>
      <c r="AU328" s="11"/>
    </row>
    <row r="329" spans="2:47" s="12" customFormat="1" ht="11.25" customHeight="1" x14ac:dyDescent="0.2">
      <c r="B329" s="41" t="s">
        <v>137</v>
      </c>
      <c r="C329" s="68"/>
      <c r="D329" s="58" t="s">
        <v>7</v>
      </c>
      <c r="E329" s="87"/>
      <c r="F329" s="119"/>
      <c r="G329" s="120"/>
      <c r="H329" s="121"/>
      <c r="I329" s="122"/>
      <c r="J329" s="11"/>
      <c r="K329" s="11"/>
      <c r="L329" s="11"/>
      <c r="M329" s="11"/>
      <c r="N329" s="11"/>
      <c r="O329" s="11"/>
      <c r="P329" s="11"/>
      <c r="Q329" s="11"/>
      <c r="R329" s="11"/>
      <c r="S329" s="11"/>
      <c r="T329" s="11"/>
      <c r="U329" s="11"/>
      <c r="V329" s="11"/>
      <c r="W329" s="11"/>
      <c r="X329" s="11"/>
      <c r="Y329" s="11"/>
      <c r="Z329" s="11"/>
      <c r="AA329" s="11"/>
      <c r="AB329" s="11"/>
      <c r="AC329" s="11"/>
      <c r="AD329" s="11"/>
      <c r="AE329" s="11"/>
      <c r="AF329" s="11"/>
      <c r="AG329" s="11"/>
      <c r="AH329" s="11"/>
      <c r="AI329" s="11"/>
      <c r="AJ329" s="11"/>
      <c r="AK329" s="11"/>
      <c r="AL329" s="11"/>
      <c r="AM329" s="11"/>
      <c r="AN329" s="11"/>
      <c r="AO329" s="11"/>
      <c r="AP329" s="11"/>
      <c r="AQ329" s="11"/>
      <c r="AR329" s="11"/>
      <c r="AS329" s="11"/>
      <c r="AT329" s="11"/>
      <c r="AU329" s="11"/>
    </row>
    <row r="330" spans="2:47" s="12" customFormat="1" ht="10.8" customHeight="1" x14ac:dyDescent="0.2">
      <c r="B330" s="41" t="s">
        <v>137</v>
      </c>
      <c r="C330" s="65" t="s">
        <v>126</v>
      </c>
      <c r="D330" s="18" t="s">
        <v>41</v>
      </c>
      <c r="E330" s="85" t="s">
        <v>94</v>
      </c>
      <c r="F330" s="103">
        <v>3300</v>
      </c>
      <c r="G330" s="104"/>
      <c r="H330" s="106"/>
      <c r="I330" s="98"/>
      <c r="J330" s="11"/>
      <c r="K330" s="11"/>
      <c r="L330" s="11"/>
      <c r="M330" s="11"/>
      <c r="N330" s="11"/>
      <c r="O330" s="11"/>
      <c r="P330" s="11"/>
      <c r="Q330" s="11"/>
      <c r="R330" s="11"/>
      <c r="S330" s="11"/>
      <c r="T330" s="11"/>
      <c r="U330" s="11"/>
      <c r="V330" s="11"/>
      <c r="W330" s="11"/>
      <c r="X330" s="11"/>
      <c r="Y330" s="11"/>
      <c r="Z330" s="11"/>
      <c r="AA330" s="11"/>
      <c r="AB330" s="11"/>
      <c r="AC330" s="11"/>
      <c r="AD330" s="11"/>
      <c r="AE330" s="11"/>
      <c r="AF330" s="11"/>
      <c r="AG330" s="11"/>
      <c r="AH330" s="11"/>
      <c r="AI330" s="11"/>
      <c r="AJ330" s="11"/>
      <c r="AK330" s="11"/>
      <c r="AL330" s="11"/>
      <c r="AM330" s="11"/>
      <c r="AN330" s="11"/>
      <c r="AO330" s="11"/>
      <c r="AP330" s="11"/>
      <c r="AQ330" s="11"/>
      <c r="AR330" s="11"/>
      <c r="AS330" s="11"/>
      <c r="AT330" s="11"/>
      <c r="AU330" s="11"/>
    </row>
    <row r="331" spans="2:47" s="12" customFormat="1" ht="10.8" customHeight="1" x14ac:dyDescent="0.2">
      <c r="B331" s="41" t="s">
        <v>137</v>
      </c>
      <c r="C331" s="65" t="s">
        <v>381</v>
      </c>
      <c r="D331" s="37" t="s">
        <v>380</v>
      </c>
      <c r="E331" s="85" t="s">
        <v>94</v>
      </c>
      <c r="F331" s="103">
        <v>3300</v>
      </c>
      <c r="G331" s="104"/>
      <c r="H331" s="106"/>
      <c r="I331" s="98"/>
      <c r="J331" s="11"/>
      <c r="K331" s="11"/>
      <c r="L331" s="11"/>
      <c r="M331" s="11"/>
      <c r="N331" s="11"/>
      <c r="O331" s="11"/>
      <c r="P331" s="11"/>
      <c r="Q331" s="11"/>
      <c r="R331" s="11"/>
      <c r="S331" s="11"/>
      <c r="T331" s="11"/>
      <c r="U331" s="11"/>
      <c r="V331" s="11"/>
      <c r="W331" s="11"/>
      <c r="X331" s="11"/>
      <c r="Y331" s="11"/>
      <c r="Z331" s="11"/>
      <c r="AA331" s="11"/>
      <c r="AB331" s="11"/>
      <c r="AC331" s="11"/>
      <c r="AD331" s="11"/>
      <c r="AE331" s="11"/>
      <c r="AF331" s="11"/>
      <c r="AG331" s="11"/>
      <c r="AH331" s="11"/>
      <c r="AI331" s="11"/>
      <c r="AJ331" s="11"/>
      <c r="AK331" s="11"/>
      <c r="AL331" s="11"/>
      <c r="AM331" s="11"/>
      <c r="AN331" s="11"/>
      <c r="AO331" s="11"/>
      <c r="AP331" s="11"/>
      <c r="AQ331" s="11"/>
      <c r="AR331" s="11"/>
      <c r="AS331" s="11"/>
      <c r="AT331" s="11"/>
      <c r="AU331" s="11"/>
    </row>
    <row r="332" spans="2:47" s="12" customFormat="1" ht="10.8" customHeight="1" x14ac:dyDescent="0.2">
      <c r="B332" s="41" t="s">
        <v>137</v>
      </c>
      <c r="C332" s="65" t="s">
        <v>383</v>
      </c>
      <c r="D332" s="37" t="s">
        <v>382</v>
      </c>
      <c r="E332" s="85" t="s">
        <v>386</v>
      </c>
      <c r="F332" s="103">
        <v>7700</v>
      </c>
      <c r="G332" s="104"/>
      <c r="H332" s="106"/>
      <c r="I332" s="98"/>
      <c r="J332" s="11"/>
      <c r="K332" s="11"/>
      <c r="L332" s="11"/>
      <c r="M332" s="11"/>
      <c r="N332" s="11"/>
      <c r="O332" s="11"/>
      <c r="P332" s="11"/>
      <c r="Q332" s="11"/>
      <c r="R332" s="11"/>
      <c r="S332" s="11"/>
      <c r="T332" s="11"/>
      <c r="U332" s="11"/>
      <c r="V332" s="11"/>
      <c r="W332" s="11"/>
      <c r="X332" s="11"/>
      <c r="Y332" s="11"/>
      <c r="Z332" s="11"/>
      <c r="AA332" s="11"/>
      <c r="AB332" s="11"/>
      <c r="AC332" s="11"/>
      <c r="AD332" s="11"/>
      <c r="AE332" s="11"/>
      <c r="AF332" s="11"/>
      <c r="AG332" s="11"/>
      <c r="AH332" s="11"/>
      <c r="AI332" s="11"/>
      <c r="AJ332" s="11"/>
      <c r="AK332" s="11"/>
      <c r="AL332" s="11"/>
      <c r="AM332" s="11"/>
      <c r="AN332" s="11"/>
      <c r="AO332" s="11"/>
      <c r="AP332" s="11"/>
      <c r="AQ332" s="11"/>
      <c r="AR332" s="11"/>
      <c r="AS332" s="11"/>
      <c r="AT332" s="11"/>
      <c r="AU332" s="11"/>
    </row>
    <row r="333" spans="2:47" s="12" customFormat="1" ht="19.8" customHeight="1" x14ac:dyDescent="0.2">
      <c r="B333" s="41" t="s">
        <v>137</v>
      </c>
      <c r="C333" s="69" t="s">
        <v>310</v>
      </c>
      <c r="D333" s="18" t="s">
        <v>39</v>
      </c>
      <c r="E333" s="85" t="s">
        <v>95</v>
      </c>
      <c r="F333" s="103">
        <v>12000</v>
      </c>
      <c r="G333" s="104"/>
      <c r="H333" s="106"/>
      <c r="I333" s="98"/>
      <c r="J333" s="11"/>
      <c r="K333" s="11"/>
      <c r="L333" s="11"/>
      <c r="M333" s="11"/>
      <c r="N333" s="11"/>
      <c r="O333" s="11"/>
      <c r="P333" s="11"/>
      <c r="Q333" s="11"/>
      <c r="R333" s="11"/>
      <c r="S333" s="11"/>
      <c r="T333" s="11"/>
      <c r="U333" s="11"/>
      <c r="V333" s="11"/>
      <c r="W333" s="11"/>
      <c r="X333" s="11"/>
      <c r="Y333" s="11"/>
      <c r="Z333" s="11"/>
      <c r="AA333" s="11"/>
      <c r="AB333" s="11"/>
      <c r="AC333" s="11"/>
      <c r="AD333" s="11"/>
      <c r="AE333" s="11"/>
      <c r="AF333" s="11"/>
      <c r="AG333" s="11"/>
      <c r="AH333" s="11"/>
      <c r="AI333" s="11"/>
      <c r="AJ333" s="11"/>
      <c r="AK333" s="11"/>
      <c r="AL333" s="11"/>
      <c r="AM333" s="11"/>
      <c r="AN333" s="11"/>
      <c r="AO333" s="11"/>
      <c r="AP333" s="11"/>
      <c r="AQ333" s="11"/>
      <c r="AR333" s="11"/>
      <c r="AS333" s="11"/>
      <c r="AT333" s="11"/>
      <c r="AU333" s="11"/>
    </row>
    <row r="334" spans="2:47" s="12" customFormat="1" ht="14.25" customHeight="1" x14ac:dyDescent="0.2">
      <c r="B334" s="41" t="s">
        <v>137</v>
      </c>
      <c r="C334" s="69" t="s">
        <v>311</v>
      </c>
      <c r="D334" s="18" t="s">
        <v>40</v>
      </c>
      <c r="E334" s="85" t="s">
        <v>95</v>
      </c>
      <c r="F334" s="103">
        <v>10300</v>
      </c>
      <c r="G334" s="104"/>
      <c r="H334" s="106"/>
      <c r="I334" s="98"/>
      <c r="J334" s="11"/>
      <c r="K334" s="11"/>
      <c r="L334" s="11"/>
      <c r="M334" s="11"/>
      <c r="N334" s="11"/>
      <c r="O334" s="11"/>
      <c r="P334" s="11"/>
      <c r="Q334" s="11"/>
      <c r="R334" s="11"/>
      <c r="S334" s="11"/>
      <c r="T334" s="11"/>
      <c r="U334" s="11"/>
      <c r="V334" s="11"/>
      <c r="W334" s="11"/>
      <c r="X334" s="11"/>
      <c r="Y334" s="11"/>
      <c r="Z334" s="11"/>
      <c r="AA334" s="11"/>
      <c r="AB334" s="11"/>
      <c r="AC334" s="11"/>
      <c r="AD334" s="11"/>
      <c r="AE334" s="11"/>
      <c r="AF334" s="11"/>
      <c r="AG334" s="11"/>
      <c r="AH334" s="11"/>
      <c r="AI334" s="11"/>
      <c r="AJ334" s="11"/>
      <c r="AK334" s="11"/>
      <c r="AL334" s="11"/>
      <c r="AM334" s="11"/>
      <c r="AN334" s="11"/>
      <c r="AO334" s="11"/>
      <c r="AP334" s="11"/>
      <c r="AQ334" s="11"/>
      <c r="AR334" s="11"/>
      <c r="AS334" s="11"/>
      <c r="AT334" s="11"/>
      <c r="AU334" s="11"/>
    </row>
    <row r="335" spans="2:47" s="12" customFormat="1" ht="19.8" customHeight="1" x14ac:dyDescent="0.2">
      <c r="B335" s="29" t="s">
        <v>142</v>
      </c>
      <c r="C335" s="13"/>
      <c r="D335" s="14" t="s">
        <v>17</v>
      </c>
      <c r="E335" s="15"/>
      <c r="F335" s="16"/>
      <c r="G335" s="34"/>
      <c r="H335" s="17"/>
      <c r="I335" s="35"/>
      <c r="J335" s="11"/>
      <c r="K335" s="11"/>
      <c r="L335" s="11"/>
      <c r="M335" s="11"/>
      <c r="N335" s="11"/>
      <c r="O335" s="11"/>
      <c r="P335" s="11"/>
      <c r="Q335" s="11"/>
      <c r="R335" s="11"/>
      <c r="S335" s="11"/>
      <c r="T335" s="11"/>
      <c r="U335" s="11"/>
      <c r="V335" s="11"/>
      <c r="W335" s="11"/>
      <c r="X335" s="11"/>
      <c r="Y335" s="11"/>
      <c r="Z335" s="11"/>
      <c r="AA335" s="11"/>
      <c r="AB335" s="11"/>
      <c r="AC335" s="11"/>
      <c r="AD335" s="11"/>
      <c r="AE335" s="11"/>
      <c r="AF335" s="11"/>
      <c r="AG335" s="11"/>
      <c r="AH335" s="11"/>
      <c r="AI335" s="11"/>
      <c r="AJ335" s="11"/>
      <c r="AK335" s="11"/>
      <c r="AL335" s="11"/>
      <c r="AM335" s="11"/>
      <c r="AN335" s="11"/>
      <c r="AO335" s="11"/>
      <c r="AP335" s="11"/>
      <c r="AQ335" s="11"/>
      <c r="AR335" s="11"/>
      <c r="AS335" s="11"/>
      <c r="AT335" s="11"/>
      <c r="AU335" s="11"/>
    </row>
    <row r="336" spans="2:47" s="12" customFormat="1" ht="19.8" customHeight="1" x14ac:dyDescent="0.2">
      <c r="B336" s="41" t="s">
        <v>142</v>
      </c>
      <c r="C336" s="65" t="s">
        <v>283</v>
      </c>
      <c r="D336" s="18" t="s">
        <v>143</v>
      </c>
      <c r="E336" s="85" t="s">
        <v>67</v>
      </c>
      <c r="F336" s="103">
        <v>85000</v>
      </c>
      <c r="G336" s="104">
        <v>72400</v>
      </c>
      <c r="H336" s="105">
        <f>F336-(F336*H3/100)</f>
        <v>85000</v>
      </c>
      <c r="I336" s="98">
        <f>G336-(G336*H3/100)</f>
        <v>72400</v>
      </c>
      <c r="J336" s="11"/>
      <c r="K336" s="11"/>
      <c r="L336" s="11"/>
      <c r="M336" s="11"/>
      <c r="N336" s="11"/>
      <c r="O336" s="11"/>
      <c r="P336" s="11"/>
      <c r="Q336" s="11"/>
      <c r="R336" s="11"/>
      <c r="S336" s="11"/>
      <c r="T336" s="11"/>
      <c r="U336" s="11"/>
      <c r="V336" s="11"/>
      <c r="W336" s="11"/>
      <c r="X336" s="11"/>
      <c r="Y336" s="11"/>
      <c r="Z336" s="11"/>
      <c r="AA336" s="11"/>
      <c r="AB336" s="11"/>
      <c r="AC336" s="11"/>
      <c r="AD336" s="11"/>
      <c r="AE336" s="11"/>
      <c r="AF336" s="11"/>
      <c r="AG336" s="11"/>
      <c r="AH336" s="11"/>
      <c r="AI336" s="11"/>
      <c r="AJ336" s="11"/>
      <c r="AK336" s="11"/>
      <c r="AL336" s="11"/>
      <c r="AM336" s="11"/>
      <c r="AN336" s="11"/>
      <c r="AO336" s="11"/>
      <c r="AP336" s="11"/>
      <c r="AQ336" s="11"/>
      <c r="AR336" s="11"/>
      <c r="AS336" s="11"/>
      <c r="AT336" s="11"/>
      <c r="AU336" s="11"/>
    </row>
    <row r="337" spans="2:47" s="12" customFormat="1" ht="12" customHeight="1" x14ac:dyDescent="0.2">
      <c r="B337" s="41" t="s">
        <v>142</v>
      </c>
      <c r="C337" s="66" t="s">
        <v>284</v>
      </c>
      <c r="D337" s="51" t="s">
        <v>144</v>
      </c>
      <c r="E337" s="27" t="s">
        <v>10</v>
      </c>
      <c r="F337" s="111">
        <v>110500</v>
      </c>
      <c r="G337" s="112"/>
      <c r="H337" s="113">
        <f>F337-(F337*H3/100)</f>
        <v>110500</v>
      </c>
      <c r="I337" s="114"/>
      <c r="J337" s="11"/>
      <c r="K337" s="11"/>
      <c r="L337" s="11"/>
      <c r="M337" s="11"/>
      <c r="N337" s="11"/>
      <c r="O337" s="11"/>
      <c r="P337" s="11"/>
      <c r="Q337" s="11"/>
      <c r="R337" s="11"/>
      <c r="S337" s="11"/>
      <c r="T337" s="11"/>
      <c r="U337" s="11"/>
      <c r="V337" s="11"/>
      <c r="W337" s="11"/>
      <c r="X337" s="11"/>
      <c r="Y337" s="11"/>
      <c r="Z337" s="11"/>
      <c r="AA337" s="11"/>
      <c r="AB337" s="11"/>
      <c r="AC337" s="11"/>
      <c r="AD337" s="11"/>
      <c r="AE337" s="11"/>
      <c r="AF337" s="11"/>
      <c r="AG337" s="11"/>
      <c r="AH337" s="11"/>
      <c r="AI337" s="11"/>
      <c r="AJ337" s="11"/>
      <c r="AK337" s="11"/>
      <c r="AL337" s="11"/>
      <c r="AM337" s="11"/>
      <c r="AN337" s="11"/>
      <c r="AO337" s="11"/>
      <c r="AP337" s="11"/>
      <c r="AQ337" s="11"/>
      <c r="AR337" s="11"/>
      <c r="AS337" s="11"/>
      <c r="AT337" s="11"/>
      <c r="AU337" s="11"/>
    </row>
    <row r="338" spans="2:47" s="12" customFormat="1" ht="12" customHeight="1" x14ac:dyDescent="0.2">
      <c r="B338" s="41" t="s">
        <v>142</v>
      </c>
      <c r="C338" s="67"/>
      <c r="D338" s="52"/>
      <c r="E338" s="31" t="s">
        <v>259</v>
      </c>
      <c r="F338" s="115"/>
      <c r="G338" s="116"/>
      <c r="H338" s="117"/>
      <c r="I338" s="118"/>
      <c r="J338" s="11"/>
      <c r="K338" s="11"/>
      <c r="L338" s="11"/>
      <c r="M338" s="11"/>
      <c r="N338" s="11"/>
      <c r="O338" s="11"/>
      <c r="P338" s="11"/>
      <c r="Q338" s="11"/>
      <c r="R338" s="11"/>
      <c r="S338" s="11"/>
      <c r="T338" s="11"/>
      <c r="U338" s="11"/>
      <c r="V338" s="11"/>
      <c r="W338" s="11"/>
      <c r="X338" s="11"/>
      <c r="Y338" s="11"/>
      <c r="Z338" s="11"/>
      <c r="AA338" s="11"/>
      <c r="AB338" s="11"/>
      <c r="AC338" s="11"/>
      <c r="AD338" s="11"/>
      <c r="AE338" s="11"/>
      <c r="AF338" s="11"/>
      <c r="AG338" s="11"/>
      <c r="AH338" s="11"/>
      <c r="AI338" s="11"/>
      <c r="AJ338" s="11"/>
      <c r="AK338" s="11"/>
      <c r="AL338" s="11"/>
      <c r="AM338" s="11"/>
      <c r="AN338" s="11"/>
      <c r="AO338" s="11"/>
      <c r="AP338" s="11"/>
      <c r="AQ338" s="11"/>
      <c r="AR338" s="11"/>
      <c r="AS338" s="11"/>
      <c r="AT338" s="11"/>
      <c r="AU338" s="11"/>
    </row>
    <row r="339" spans="2:47" s="12" customFormat="1" ht="12" customHeight="1" x14ac:dyDescent="0.2">
      <c r="B339" s="41" t="s">
        <v>142</v>
      </c>
      <c r="C339" s="67"/>
      <c r="D339" s="52"/>
      <c r="E339" s="31" t="s">
        <v>260</v>
      </c>
      <c r="F339" s="115"/>
      <c r="G339" s="116"/>
      <c r="H339" s="117"/>
      <c r="I339" s="118"/>
      <c r="J339" s="11"/>
      <c r="K339" s="11"/>
      <c r="L339" s="11"/>
      <c r="M339" s="11"/>
      <c r="N339" s="11"/>
      <c r="O339" s="11"/>
      <c r="P339" s="11"/>
      <c r="Q339" s="11"/>
      <c r="R339" s="11"/>
      <c r="S339" s="11"/>
      <c r="T339" s="11"/>
      <c r="U339" s="11"/>
      <c r="V339" s="11"/>
      <c r="W339" s="11"/>
      <c r="X339" s="11"/>
      <c r="Y339" s="11"/>
      <c r="Z339" s="11"/>
      <c r="AA339" s="11"/>
      <c r="AB339" s="11"/>
      <c r="AC339" s="11"/>
      <c r="AD339" s="11"/>
      <c r="AE339" s="11"/>
      <c r="AF339" s="11"/>
      <c r="AG339" s="11"/>
      <c r="AH339" s="11"/>
      <c r="AI339" s="11"/>
      <c r="AJ339" s="11"/>
      <c r="AK339" s="11"/>
      <c r="AL339" s="11"/>
      <c r="AM339" s="11"/>
      <c r="AN339" s="11"/>
      <c r="AO339" s="11"/>
      <c r="AP339" s="11"/>
      <c r="AQ339" s="11"/>
      <c r="AR339" s="11"/>
      <c r="AS339" s="11"/>
      <c r="AT339" s="11"/>
      <c r="AU339" s="11"/>
    </row>
    <row r="340" spans="2:47" s="12" customFormat="1" ht="12" customHeight="1" x14ac:dyDescent="0.2">
      <c r="B340" s="41" t="s">
        <v>142</v>
      </c>
      <c r="C340" s="65" t="s">
        <v>285</v>
      </c>
      <c r="D340" s="18" t="s">
        <v>145</v>
      </c>
      <c r="E340" s="85" t="s">
        <v>68</v>
      </c>
      <c r="F340" s="103">
        <v>110500</v>
      </c>
      <c r="G340" s="104"/>
      <c r="H340" s="105">
        <f>F340-(F340*H3/100)</f>
        <v>110500</v>
      </c>
      <c r="I340" s="98"/>
      <c r="J340" s="11"/>
      <c r="K340" s="11"/>
      <c r="L340" s="11"/>
      <c r="M340" s="11"/>
      <c r="N340" s="11"/>
      <c r="O340" s="11"/>
      <c r="P340" s="11"/>
      <c r="Q340" s="11"/>
      <c r="R340" s="11"/>
      <c r="S340" s="11"/>
      <c r="T340" s="11"/>
      <c r="U340" s="11"/>
      <c r="V340" s="11"/>
      <c r="W340" s="11"/>
      <c r="X340" s="11"/>
      <c r="Y340" s="11"/>
      <c r="Z340" s="11"/>
      <c r="AA340" s="11"/>
      <c r="AB340" s="11"/>
      <c r="AC340" s="11"/>
      <c r="AD340" s="11"/>
      <c r="AE340" s="11"/>
      <c r="AF340" s="11"/>
      <c r="AG340" s="11"/>
      <c r="AH340" s="11"/>
      <c r="AI340" s="11"/>
      <c r="AJ340" s="11"/>
      <c r="AK340" s="11"/>
      <c r="AL340" s="11"/>
      <c r="AM340" s="11"/>
      <c r="AN340" s="11"/>
      <c r="AO340" s="11"/>
      <c r="AP340" s="11"/>
      <c r="AQ340" s="11"/>
      <c r="AR340" s="11"/>
      <c r="AS340" s="11"/>
      <c r="AT340" s="11"/>
      <c r="AU340" s="11"/>
    </row>
    <row r="341" spans="2:47" s="12" customFormat="1" ht="12" customHeight="1" x14ac:dyDescent="0.2">
      <c r="B341" s="41" t="s">
        <v>142</v>
      </c>
      <c r="C341" s="78"/>
      <c r="D341" s="129" t="s">
        <v>358</v>
      </c>
      <c r="E341" s="130" t="s">
        <v>348</v>
      </c>
      <c r="F341" s="131">
        <v>143700</v>
      </c>
      <c r="G341" s="132"/>
      <c r="H341" s="133">
        <f>F341-(F341*H3/100)</f>
        <v>143700</v>
      </c>
      <c r="I341" s="134"/>
      <c r="J341" s="11"/>
      <c r="K341" s="11"/>
      <c r="L341" s="11"/>
      <c r="M341" s="11"/>
      <c r="N341" s="11"/>
      <c r="O341" s="11"/>
      <c r="P341" s="11"/>
      <c r="Q341" s="11"/>
      <c r="R341" s="11"/>
      <c r="S341" s="11"/>
      <c r="T341" s="11"/>
      <c r="U341" s="11"/>
      <c r="V341" s="11"/>
      <c r="W341" s="11"/>
      <c r="X341" s="11"/>
      <c r="Y341" s="11"/>
      <c r="Z341" s="11"/>
      <c r="AA341" s="11"/>
      <c r="AB341" s="11"/>
      <c r="AC341" s="11"/>
      <c r="AD341" s="11"/>
      <c r="AE341" s="11"/>
      <c r="AF341" s="11"/>
      <c r="AG341" s="11"/>
      <c r="AH341" s="11"/>
      <c r="AI341" s="11"/>
      <c r="AJ341" s="11"/>
      <c r="AK341" s="11"/>
      <c r="AL341" s="11"/>
      <c r="AM341" s="11"/>
      <c r="AN341" s="11"/>
      <c r="AO341" s="11"/>
      <c r="AP341" s="11"/>
      <c r="AQ341" s="11"/>
      <c r="AR341" s="11"/>
      <c r="AS341" s="11"/>
      <c r="AT341" s="11"/>
      <c r="AU341" s="11"/>
    </row>
    <row r="342" spans="2:47" s="12" customFormat="1" ht="12" customHeight="1" x14ac:dyDescent="0.2">
      <c r="B342" s="41" t="s">
        <v>142</v>
      </c>
      <c r="C342" s="78"/>
      <c r="D342" s="129"/>
      <c r="E342" s="130" t="s">
        <v>347</v>
      </c>
      <c r="F342" s="131"/>
      <c r="G342" s="132"/>
      <c r="H342" s="133"/>
      <c r="I342" s="134"/>
      <c r="J342" s="11"/>
      <c r="K342" s="11"/>
      <c r="L342" s="11"/>
      <c r="M342" s="11"/>
      <c r="N342" s="11"/>
      <c r="O342" s="11"/>
      <c r="P342" s="11"/>
      <c r="Q342" s="11"/>
      <c r="R342" s="11"/>
      <c r="S342" s="11"/>
      <c r="T342" s="11"/>
      <c r="U342" s="11"/>
      <c r="V342" s="11"/>
      <c r="W342" s="11"/>
      <c r="X342" s="11"/>
      <c r="Y342" s="11"/>
      <c r="Z342" s="11"/>
      <c r="AA342" s="11"/>
      <c r="AB342" s="11"/>
      <c r="AC342" s="11"/>
      <c r="AD342" s="11"/>
      <c r="AE342" s="11"/>
      <c r="AF342" s="11"/>
      <c r="AG342" s="11"/>
      <c r="AH342" s="11"/>
      <c r="AI342" s="11"/>
      <c r="AJ342" s="11"/>
      <c r="AK342" s="11"/>
      <c r="AL342" s="11"/>
      <c r="AM342" s="11"/>
      <c r="AN342" s="11"/>
      <c r="AO342" s="11"/>
      <c r="AP342" s="11"/>
      <c r="AQ342" s="11"/>
      <c r="AR342" s="11"/>
      <c r="AS342" s="11"/>
      <c r="AT342" s="11"/>
      <c r="AU342" s="11"/>
    </row>
    <row r="343" spans="2:47" s="12" customFormat="1" ht="19.2" customHeight="1" x14ac:dyDescent="0.2">
      <c r="B343" s="41" t="s">
        <v>142</v>
      </c>
      <c r="C343" s="78"/>
      <c r="D343" s="129"/>
      <c r="E343" s="130" t="s">
        <v>349</v>
      </c>
      <c r="F343" s="131"/>
      <c r="G343" s="132"/>
      <c r="H343" s="133"/>
      <c r="I343" s="134"/>
      <c r="J343" s="11"/>
      <c r="K343" s="11"/>
      <c r="L343" s="11"/>
      <c r="M343" s="11"/>
      <c r="N343" s="11"/>
      <c r="O343" s="11"/>
      <c r="P343" s="11"/>
      <c r="Q343" s="11"/>
      <c r="R343" s="11"/>
      <c r="S343" s="11"/>
      <c r="T343" s="11"/>
      <c r="U343" s="11"/>
      <c r="V343" s="11"/>
      <c r="W343" s="11"/>
      <c r="X343" s="11"/>
      <c r="Y343" s="11"/>
      <c r="Z343" s="11"/>
      <c r="AA343" s="11"/>
      <c r="AB343" s="11"/>
      <c r="AC343" s="11"/>
      <c r="AD343" s="11"/>
      <c r="AE343" s="11"/>
      <c r="AF343" s="11"/>
      <c r="AG343" s="11"/>
      <c r="AH343" s="11"/>
      <c r="AI343" s="11"/>
      <c r="AJ343" s="11"/>
      <c r="AK343" s="11"/>
      <c r="AL343" s="11"/>
      <c r="AM343" s="11"/>
      <c r="AN343" s="11"/>
      <c r="AO343" s="11"/>
      <c r="AP343" s="11"/>
      <c r="AQ343" s="11"/>
      <c r="AR343" s="11"/>
      <c r="AS343" s="11"/>
      <c r="AT343" s="11"/>
      <c r="AU343" s="11"/>
    </row>
    <row r="344" spans="2:47" s="12" customFormat="1" ht="12" customHeight="1" x14ac:dyDescent="0.2">
      <c r="B344" s="41" t="s">
        <v>142</v>
      </c>
      <c r="C344" s="68"/>
      <c r="D344" s="58" t="s">
        <v>7</v>
      </c>
      <c r="E344" s="87"/>
      <c r="F344" s="119"/>
      <c r="G344" s="120"/>
      <c r="H344" s="121"/>
      <c r="I344" s="122"/>
      <c r="J344" s="11"/>
      <c r="K344" s="11"/>
      <c r="L344" s="11"/>
      <c r="M344" s="11"/>
      <c r="N344" s="11"/>
      <c r="O344" s="11"/>
      <c r="P344" s="11"/>
      <c r="Q344" s="11"/>
      <c r="R344" s="11"/>
      <c r="S344" s="11"/>
      <c r="T344" s="11"/>
      <c r="U344" s="11"/>
      <c r="V344" s="11"/>
      <c r="W344" s="11"/>
      <c r="X344" s="11"/>
      <c r="Y344" s="11"/>
      <c r="Z344" s="11"/>
      <c r="AA344" s="11"/>
      <c r="AB344" s="11"/>
      <c r="AC344" s="11"/>
      <c r="AD344" s="11"/>
      <c r="AE344" s="11"/>
      <c r="AF344" s="11"/>
      <c r="AG344" s="11"/>
      <c r="AH344" s="11"/>
      <c r="AI344" s="11"/>
      <c r="AJ344" s="11"/>
      <c r="AK344" s="11"/>
      <c r="AL344" s="11"/>
      <c r="AM344" s="11"/>
      <c r="AN344" s="11"/>
      <c r="AO344" s="11"/>
      <c r="AP344" s="11"/>
      <c r="AQ344" s="11"/>
      <c r="AR344" s="11"/>
      <c r="AS344" s="11"/>
      <c r="AT344" s="11"/>
      <c r="AU344" s="11"/>
    </row>
    <row r="345" spans="2:47" s="12" customFormat="1" ht="12" customHeight="1" x14ac:dyDescent="0.2">
      <c r="B345" s="41" t="s">
        <v>142</v>
      </c>
      <c r="C345" s="65" t="s">
        <v>322</v>
      </c>
      <c r="D345" s="18" t="s">
        <v>8</v>
      </c>
      <c r="E345" s="85"/>
      <c r="F345" s="103">
        <v>2000</v>
      </c>
      <c r="G345" s="104"/>
      <c r="H345" s="106"/>
      <c r="I345" s="98"/>
      <c r="J345" s="11"/>
      <c r="K345" s="11"/>
      <c r="L345" s="11"/>
      <c r="M345" s="11"/>
      <c r="N345" s="11"/>
      <c r="O345" s="11"/>
      <c r="P345" s="11"/>
      <c r="Q345" s="11"/>
      <c r="R345" s="11"/>
      <c r="S345" s="11"/>
      <c r="T345" s="11"/>
      <c r="U345" s="11"/>
      <c r="V345" s="11"/>
      <c r="W345" s="11"/>
      <c r="X345" s="11"/>
      <c r="Y345" s="11"/>
      <c r="Z345" s="11"/>
      <c r="AA345" s="11"/>
      <c r="AB345" s="11"/>
      <c r="AC345" s="11"/>
      <c r="AD345" s="11"/>
      <c r="AE345" s="11"/>
      <c r="AF345" s="11"/>
      <c r="AG345" s="11"/>
      <c r="AH345" s="11"/>
      <c r="AI345" s="11"/>
      <c r="AJ345" s="11"/>
      <c r="AK345" s="11"/>
      <c r="AL345" s="11"/>
      <c r="AM345" s="11"/>
      <c r="AN345" s="11"/>
      <c r="AO345" s="11"/>
      <c r="AP345" s="11"/>
      <c r="AQ345" s="11"/>
      <c r="AR345" s="11"/>
      <c r="AS345" s="11"/>
      <c r="AT345" s="11"/>
      <c r="AU345" s="11"/>
    </row>
    <row r="346" spans="2:47" s="12" customFormat="1" ht="12" customHeight="1" x14ac:dyDescent="0.2">
      <c r="B346" s="41" t="s">
        <v>142</v>
      </c>
      <c r="C346" s="65" t="s">
        <v>126</v>
      </c>
      <c r="D346" s="18" t="s">
        <v>41</v>
      </c>
      <c r="E346" s="85" t="s">
        <v>94</v>
      </c>
      <c r="F346" s="103">
        <v>3300</v>
      </c>
      <c r="G346" s="104"/>
      <c r="H346" s="106"/>
      <c r="I346" s="98"/>
      <c r="J346" s="11"/>
      <c r="K346" s="11"/>
      <c r="L346" s="11"/>
      <c r="M346" s="11"/>
      <c r="N346" s="11"/>
      <c r="O346" s="11"/>
      <c r="P346" s="11"/>
      <c r="Q346" s="11"/>
      <c r="R346" s="11"/>
      <c r="S346" s="11"/>
      <c r="T346" s="11"/>
      <c r="U346" s="11"/>
      <c r="V346" s="11"/>
      <c r="W346" s="11"/>
      <c r="X346" s="11"/>
      <c r="Y346" s="11"/>
      <c r="Z346" s="11"/>
      <c r="AA346" s="11"/>
      <c r="AB346" s="11"/>
      <c r="AC346" s="11"/>
      <c r="AD346" s="11"/>
      <c r="AE346" s="11"/>
      <c r="AF346" s="11"/>
      <c r="AG346" s="11"/>
      <c r="AH346" s="11"/>
      <c r="AI346" s="11"/>
      <c r="AJ346" s="11"/>
      <c r="AK346" s="11"/>
      <c r="AL346" s="11"/>
      <c r="AM346" s="11"/>
      <c r="AN346" s="11"/>
      <c r="AO346" s="11"/>
      <c r="AP346" s="11"/>
      <c r="AQ346" s="11"/>
      <c r="AR346" s="11"/>
      <c r="AS346" s="11"/>
      <c r="AT346" s="11"/>
      <c r="AU346" s="11"/>
    </row>
    <row r="347" spans="2:47" s="12" customFormat="1" ht="21.6" customHeight="1" x14ac:dyDescent="0.2">
      <c r="B347" s="41" t="s">
        <v>142</v>
      </c>
      <c r="C347" s="65" t="s">
        <v>381</v>
      </c>
      <c r="D347" s="37" t="s">
        <v>380</v>
      </c>
      <c r="E347" s="85" t="s">
        <v>94</v>
      </c>
      <c r="F347" s="103">
        <v>3300</v>
      </c>
      <c r="G347" s="104"/>
      <c r="H347" s="106"/>
      <c r="I347" s="98"/>
      <c r="J347" s="11"/>
      <c r="K347" s="11"/>
      <c r="L347" s="11"/>
      <c r="M347" s="11"/>
      <c r="N347" s="11"/>
      <c r="O347" s="11"/>
      <c r="P347" s="11"/>
      <c r="Q347" s="11"/>
      <c r="R347" s="11"/>
      <c r="S347" s="11"/>
      <c r="T347" s="11"/>
      <c r="U347" s="11"/>
      <c r="V347" s="11"/>
      <c r="W347" s="11"/>
      <c r="X347" s="11"/>
      <c r="Y347" s="11"/>
      <c r="Z347" s="11"/>
      <c r="AA347" s="11"/>
      <c r="AB347" s="11"/>
      <c r="AC347" s="11"/>
      <c r="AD347" s="11"/>
      <c r="AE347" s="11"/>
      <c r="AF347" s="11"/>
      <c r="AG347" s="11"/>
      <c r="AH347" s="11"/>
      <c r="AI347" s="11"/>
      <c r="AJ347" s="11"/>
      <c r="AK347" s="11"/>
      <c r="AL347" s="11"/>
      <c r="AM347" s="11"/>
      <c r="AN347" s="11"/>
      <c r="AO347" s="11"/>
      <c r="AP347" s="11"/>
      <c r="AQ347" s="11"/>
      <c r="AR347" s="11"/>
      <c r="AS347" s="11"/>
      <c r="AT347" s="11"/>
      <c r="AU347" s="11"/>
    </row>
    <row r="348" spans="2:47" s="12" customFormat="1" ht="21.6" customHeight="1" x14ac:dyDescent="0.2">
      <c r="B348" s="41" t="s">
        <v>142</v>
      </c>
      <c r="C348" s="65" t="s">
        <v>383</v>
      </c>
      <c r="D348" s="37" t="s">
        <v>382</v>
      </c>
      <c r="E348" s="85" t="s">
        <v>386</v>
      </c>
      <c r="F348" s="103">
        <v>7700</v>
      </c>
      <c r="G348" s="104"/>
      <c r="H348" s="106"/>
      <c r="I348" s="98"/>
      <c r="J348" s="11"/>
      <c r="K348" s="11"/>
      <c r="L348" s="11"/>
      <c r="M348" s="11"/>
      <c r="N348" s="11"/>
      <c r="O348" s="11"/>
      <c r="P348" s="11"/>
      <c r="Q348" s="11"/>
      <c r="R348" s="11"/>
      <c r="S348" s="11"/>
      <c r="T348" s="11"/>
      <c r="U348" s="11"/>
      <c r="V348" s="11"/>
      <c r="W348" s="11"/>
      <c r="X348" s="11"/>
      <c r="Y348" s="11"/>
      <c r="Z348" s="11"/>
      <c r="AA348" s="11"/>
      <c r="AB348" s="11"/>
      <c r="AC348" s="11"/>
      <c r="AD348" s="11"/>
      <c r="AE348" s="11"/>
      <c r="AF348" s="11"/>
      <c r="AG348" s="11"/>
      <c r="AH348" s="11"/>
      <c r="AI348" s="11"/>
      <c r="AJ348" s="11"/>
      <c r="AK348" s="11"/>
      <c r="AL348" s="11"/>
      <c r="AM348" s="11"/>
      <c r="AN348" s="11"/>
      <c r="AO348" s="11"/>
      <c r="AP348" s="11"/>
      <c r="AQ348" s="11"/>
      <c r="AR348" s="11"/>
      <c r="AS348" s="11"/>
      <c r="AT348" s="11"/>
      <c r="AU348" s="11"/>
    </row>
    <row r="349" spans="2:47" s="12" customFormat="1" ht="21" customHeight="1" x14ac:dyDescent="0.2">
      <c r="B349" s="41" t="s">
        <v>142</v>
      </c>
      <c r="C349" s="65" t="s">
        <v>385</v>
      </c>
      <c r="D349" s="37" t="s">
        <v>384</v>
      </c>
      <c r="E349" s="85" t="s">
        <v>387</v>
      </c>
      <c r="F349" s="103">
        <v>7700</v>
      </c>
      <c r="G349" s="104"/>
      <c r="H349" s="106"/>
      <c r="I349" s="98"/>
      <c r="J349" s="11"/>
      <c r="K349" s="11"/>
      <c r="L349" s="11"/>
      <c r="M349" s="11"/>
      <c r="N349" s="11"/>
      <c r="O349" s="11"/>
      <c r="P349" s="11"/>
      <c r="Q349" s="11"/>
      <c r="R349" s="11"/>
      <c r="S349" s="11"/>
      <c r="T349" s="11"/>
      <c r="U349" s="11"/>
      <c r="V349" s="11"/>
      <c r="W349" s="11"/>
      <c r="X349" s="11"/>
      <c r="Y349" s="11"/>
      <c r="Z349" s="11"/>
      <c r="AA349" s="11"/>
      <c r="AB349" s="11"/>
      <c r="AC349" s="11"/>
      <c r="AD349" s="11"/>
      <c r="AE349" s="11"/>
      <c r="AF349" s="11"/>
      <c r="AG349" s="11"/>
      <c r="AH349" s="11"/>
      <c r="AI349" s="11"/>
      <c r="AJ349" s="11"/>
      <c r="AK349" s="11"/>
      <c r="AL349" s="11"/>
      <c r="AM349" s="11"/>
      <c r="AN349" s="11"/>
      <c r="AO349" s="11"/>
      <c r="AP349" s="11"/>
      <c r="AQ349" s="11"/>
      <c r="AR349" s="11"/>
      <c r="AS349" s="11"/>
      <c r="AT349" s="11"/>
      <c r="AU349" s="11"/>
    </row>
    <row r="350" spans="2:47" s="12" customFormat="1" ht="21.6" customHeight="1" x14ac:dyDescent="0.2">
      <c r="B350" s="41" t="s">
        <v>142</v>
      </c>
      <c r="C350" s="65" t="s">
        <v>369</v>
      </c>
      <c r="D350" s="37" t="s">
        <v>368</v>
      </c>
      <c r="E350" s="85" t="s">
        <v>371</v>
      </c>
      <c r="F350" s="103">
        <v>4100</v>
      </c>
      <c r="G350" s="104"/>
      <c r="H350" s="106"/>
      <c r="I350" s="98"/>
      <c r="J350" s="11"/>
      <c r="K350" s="11"/>
      <c r="L350" s="11"/>
      <c r="M350" s="11"/>
      <c r="N350" s="11"/>
      <c r="O350" s="11"/>
      <c r="P350" s="11"/>
      <c r="Q350" s="11"/>
      <c r="R350" s="11"/>
      <c r="S350" s="11"/>
      <c r="T350" s="11"/>
      <c r="U350" s="11"/>
      <c r="V350" s="11"/>
      <c r="W350" s="11"/>
      <c r="X350" s="11"/>
      <c r="Y350" s="11"/>
      <c r="Z350" s="11"/>
      <c r="AA350" s="11"/>
      <c r="AB350" s="11"/>
      <c r="AC350" s="11"/>
      <c r="AD350" s="11"/>
      <c r="AE350" s="11"/>
      <c r="AF350" s="11"/>
      <c r="AG350" s="11"/>
      <c r="AH350" s="11"/>
      <c r="AI350" s="11"/>
      <c r="AJ350" s="11"/>
      <c r="AK350" s="11"/>
      <c r="AL350" s="11"/>
      <c r="AM350" s="11"/>
      <c r="AN350" s="11"/>
      <c r="AO350" s="11"/>
      <c r="AP350" s="11"/>
      <c r="AQ350" s="11"/>
      <c r="AR350" s="11"/>
      <c r="AS350" s="11"/>
      <c r="AT350" s="11"/>
      <c r="AU350" s="11"/>
    </row>
    <row r="351" spans="2:47" s="12" customFormat="1" ht="24" customHeight="1" x14ac:dyDescent="0.2">
      <c r="B351" s="41" t="s">
        <v>142</v>
      </c>
      <c r="C351" s="65" t="s">
        <v>373</v>
      </c>
      <c r="D351" s="37" t="s">
        <v>370</v>
      </c>
      <c r="E351" s="85" t="s">
        <v>372</v>
      </c>
      <c r="F351" s="103">
        <v>4100</v>
      </c>
      <c r="G351" s="104"/>
      <c r="H351" s="106"/>
      <c r="I351" s="98"/>
      <c r="J351" s="11"/>
      <c r="K351" s="11"/>
      <c r="L351" s="11"/>
      <c r="M351" s="11"/>
      <c r="N351" s="11"/>
      <c r="O351" s="11"/>
      <c r="P351" s="11"/>
      <c r="Q351" s="11"/>
      <c r="R351" s="11"/>
      <c r="S351" s="11"/>
      <c r="T351" s="11"/>
      <c r="U351" s="11"/>
      <c r="V351" s="11"/>
      <c r="W351" s="11"/>
      <c r="X351" s="11"/>
      <c r="Y351" s="11"/>
      <c r="Z351" s="11"/>
      <c r="AA351" s="11"/>
      <c r="AB351" s="11"/>
      <c r="AC351" s="11"/>
      <c r="AD351" s="11"/>
      <c r="AE351" s="11"/>
      <c r="AF351" s="11"/>
      <c r="AG351" s="11"/>
      <c r="AH351" s="11"/>
      <c r="AI351" s="11"/>
      <c r="AJ351" s="11"/>
      <c r="AK351" s="11"/>
      <c r="AL351" s="11"/>
      <c r="AM351" s="11"/>
      <c r="AN351" s="11"/>
      <c r="AO351" s="11"/>
      <c r="AP351" s="11"/>
      <c r="AQ351" s="11"/>
      <c r="AR351" s="11"/>
      <c r="AS351" s="11"/>
      <c r="AT351" s="11"/>
      <c r="AU351" s="11"/>
    </row>
    <row r="352" spans="2:47" s="12" customFormat="1" ht="21.6" customHeight="1" x14ac:dyDescent="0.2">
      <c r="B352" s="41" t="s">
        <v>142</v>
      </c>
      <c r="C352" s="65" t="s">
        <v>361</v>
      </c>
      <c r="D352" s="37" t="s">
        <v>362</v>
      </c>
      <c r="E352" s="85" t="s">
        <v>122</v>
      </c>
      <c r="F352" s="103">
        <v>1900</v>
      </c>
      <c r="G352" s="104"/>
      <c r="H352" s="106"/>
      <c r="I352" s="98"/>
      <c r="J352" s="11"/>
      <c r="K352" s="11"/>
      <c r="L352" s="11"/>
      <c r="M352" s="11"/>
      <c r="N352" s="11"/>
      <c r="O352" s="11"/>
      <c r="P352" s="11"/>
      <c r="Q352" s="11"/>
      <c r="R352" s="11"/>
      <c r="S352" s="11"/>
      <c r="T352" s="11"/>
      <c r="U352" s="11"/>
      <c r="V352" s="11"/>
      <c r="W352" s="11"/>
      <c r="X352" s="11"/>
      <c r="Y352" s="11"/>
      <c r="Z352" s="11"/>
      <c r="AA352" s="11"/>
      <c r="AB352" s="11"/>
      <c r="AC352" s="11"/>
      <c r="AD352" s="11"/>
      <c r="AE352" s="11"/>
      <c r="AF352" s="11"/>
      <c r="AG352" s="11"/>
      <c r="AH352" s="11"/>
      <c r="AI352" s="11"/>
      <c r="AJ352" s="11"/>
      <c r="AK352" s="11"/>
      <c r="AL352" s="11"/>
      <c r="AM352" s="11"/>
      <c r="AN352" s="11"/>
      <c r="AO352" s="11"/>
      <c r="AP352" s="11"/>
      <c r="AQ352" s="11"/>
      <c r="AR352" s="11"/>
      <c r="AS352" s="11"/>
      <c r="AT352" s="11"/>
      <c r="AU352" s="11"/>
    </row>
    <row r="353" spans="2:47" s="12" customFormat="1" ht="19.2" customHeight="1" x14ac:dyDescent="0.2">
      <c r="B353" s="41" t="s">
        <v>142</v>
      </c>
      <c r="C353" s="65" t="s">
        <v>364</v>
      </c>
      <c r="D353" s="37" t="s">
        <v>365</v>
      </c>
      <c r="E353" s="85" t="s">
        <v>363</v>
      </c>
      <c r="F353" s="103">
        <v>2500</v>
      </c>
      <c r="G353" s="104"/>
      <c r="H353" s="106"/>
      <c r="I353" s="98"/>
      <c r="J353" s="11"/>
      <c r="K353" s="11"/>
      <c r="L353" s="11"/>
      <c r="M353" s="11"/>
      <c r="N353" s="11"/>
      <c r="O353" s="11"/>
      <c r="P353" s="11"/>
      <c r="Q353" s="11"/>
      <c r="R353" s="11"/>
      <c r="S353" s="11"/>
      <c r="T353" s="11"/>
      <c r="U353" s="11"/>
      <c r="V353" s="11"/>
      <c r="W353" s="11"/>
      <c r="X353" s="11"/>
      <c r="Y353" s="11"/>
      <c r="Z353" s="11"/>
      <c r="AA353" s="11"/>
      <c r="AB353" s="11"/>
      <c r="AC353" s="11"/>
      <c r="AD353" s="11"/>
      <c r="AE353" s="11"/>
      <c r="AF353" s="11"/>
      <c r="AG353" s="11"/>
      <c r="AH353" s="11"/>
      <c r="AI353" s="11"/>
      <c r="AJ353" s="11"/>
      <c r="AK353" s="11"/>
      <c r="AL353" s="11"/>
      <c r="AM353" s="11"/>
      <c r="AN353" s="11"/>
      <c r="AO353" s="11"/>
      <c r="AP353" s="11"/>
      <c r="AQ353" s="11"/>
      <c r="AR353" s="11"/>
      <c r="AS353" s="11"/>
      <c r="AT353" s="11"/>
      <c r="AU353" s="11"/>
    </row>
    <row r="354" spans="2:47" ht="16.2" customHeight="1" x14ac:dyDescent="0.2">
      <c r="B354" s="41" t="s">
        <v>142</v>
      </c>
      <c r="C354" s="65" t="s">
        <v>374</v>
      </c>
      <c r="D354" s="37" t="s">
        <v>375</v>
      </c>
      <c r="E354" s="85"/>
      <c r="F354" s="103">
        <v>400</v>
      </c>
      <c r="G354" s="104"/>
      <c r="H354" s="106"/>
      <c r="I354" s="98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  <c r="AD354" s="5"/>
      <c r="AE354" s="5"/>
      <c r="AF354" s="5"/>
      <c r="AG354" s="5"/>
      <c r="AH354" s="5"/>
      <c r="AI354" s="5"/>
      <c r="AJ354" s="5"/>
      <c r="AK354" s="5"/>
      <c r="AL354" s="5"/>
      <c r="AM354" s="5"/>
      <c r="AN354" s="5"/>
      <c r="AO354" s="5"/>
      <c r="AP354" s="5"/>
      <c r="AQ354" s="5"/>
      <c r="AR354" s="5"/>
      <c r="AS354" s="5"/>
      <c r="AT354" s="5"/>
      <c r="AU354" s="5"/>
    </row>
    <row r="355" spans="2:47" s="12" customFormat="1" ht="28.2" customHeight="1" x14ac:dyDescent="0.2">
      <c r="B355" s="41" t="s">
        <v>142</v>
      </c>
      <c r="C355" s="69" t="s">
        <v>310</v>
      </c>
      <c r="D355" s="18" t="s">
        <v>39</v>
      </c>
      <c r="E355" s="85" t="s">
        <v>95</v>
      </c>
      <c r="F355" s="103">
        <v>12000</v>
      </c>
      <c r="G355" s="104"/>
      <c r="H355" s="106"/>
      <c r="I355" s="98"/>
      <c r="J355" s="11"/>
      <c r="K355" s="11"/>
      <c r="L355" s="11"/>
      <c r="M355" s="11"/>
      <c r="N355" s="11"/>
      <c r="O355" s="11"/>
      <c r="P355" s="11"/>
      <c r="Q355" s="11"/>
      <c r="R355" s="11"/>
      <c r="S355" s="11"/>
      <c r="T355" s="11"/>
      <c r="U355" s="11"/>
      <c r="V355" s="11"/>
      <c r="W355" s="11"/>
      <c r="X355" s="11"/>
      <c r="Y355" s="11"/>
      <c r="Z355" s="11"/>
      <c r="AA355" s="11"/>
      <c r="AB355" s="11"/>
      <c r="AC355" s="11"/>
      <c r="AD355" s="11"/>
      <c r="AE355" s="11"/>
      <c r="AF355" s="11"/>
      <c r="AG355" s="11"/>
      <c r="AH355" s="11"/>
      <c r="AI355" s="11"/>
      <c r="AJ355" s="11"/>
      <c r="AK355" s="11"/>
      <c r="AL355" s="11"/>
      <c r="AM355" s="11"/>
      <c r="AN355" s="11"/>
      <c r="AO355" s="11"/>
      <c r="AP355" s="11"/>
      <c r="AQ355" s="11"/>
      <c r="AR355" s="11"/>
      <c r="AS355" s="11"/>
      <c r="AT355" s="11"/>
      <c r="AU355" s="11"/>
    </row>
    <row r="356" spans="2:47" s="12" customFormat="1" ht="21.6" customHeight="1" x14ac:dyDescent="0.2">
      <c r="B356" s="41" t="s">
        <v>142</v>
      </c>
      <c r="C356" s="69" t="s">
        <v>311</v>
      </c>
      <c r="D356" s="18" t="s">
        <v>40</v>
      </c>
      <c r="E356" s="85" t="s">
        <v>95</v>
      </c>
      <c r="F356" s="103">
        <v>10300</v>
      </c>
      <c r="G356" s="104"/>
      <c r="H356" s="106"/>
      <c r="I356" s="98"/>
      <c r="J356" s="11"/>
      <c r="K356" s="11"/>
      <c r="L356" s="11"/>
      <c r="M356" s="11"/>
      <c r="N356" s="11"/>
      <c r="O356" s="11"/>
      <c r="P356" s="11"/>
      <c r="Q356" s="11"/>
      <c r="R356" s="11"/>
      <c r="S356" s="11"/>
      <c r="T356" s="11"/>
      <c r="U356" s="11"/>
      <c r="V356" s="11"/>
      <c r="W356" s="11"/>
      <c r="X356" s="11"/>
      <c r="Y356" s="11"/>
      <c r="Z356" s="11"/>
      <c r="AA356" s="11"/>
      <c r="AB356" s="11"/>
      <c r="AC356" s="11"/>
      <c r="AD356" s="11"/>
      <c r="AE356" s="11"/>
      <c r="AF356" s="11"/>
      <c r="AG356" s="11"/>
      <c r="AH356" s="11"/>
      <c r="AI356" s="11"/>
      <c r="AJ356" s="11"/>
      <c r="AK356" s="11"/>
      <c r="AL356" s="11"/>
      <c r="AM356" s="11"/>
      <c r="AN356" s="11"/>
      <c r="AO356" s="11"/>
      <c r="AP356" s="11"/>
      <c r="AQ356" s="11"/>
      <c r="AR356" s="11"/>
      <c r="AS356" s="11"/>
      <c r="AT356" s="11"/>
      <c r="AU356" s="11"/>
    </row>
    <row r="357" spans="2:47" s="12" customFormat="1" ht="21.6" customHeight="1" x14ac:dyDescent="0.2">
      <c r="B357" s="169" t="s">
        <v>457</v>
      </c>
      <c r="C357" s="159" t="s">
        <v>411</v>
      </c>
      <c r="D357" s="174" t="s">
        <v>458</v>
      </c>
      <c r="E357" s="174"/>
      <c r="F357" s="174"/>
      <c r="G357" s="174"/>
      <c r="H357" s="174"/>
      <c r="I357" s="175"/>
      <c r="J357" s="11"/>
      <c r="K357" s="11"/>
      <c r="L357" s="11"/>
      <c r="M357" s="11"/>
      <c r="N357" s="11"/>
      <c r="O357" s="11"/>
      <c r="P357" s="11"/>
      <c r="Q357" s="11"/>
      <c r="R357" s="11"/>
      <c r="S357" s="11"/>
      <c r="T357" s="11"/>
      <c r="U357" s="11"/>
      <c r="V357" s="11"/>
      <c r="W357" s="11"/>
      <c r="X357" s="11"/>
      <c r="Y357" s="11"/>
      <c r="Z357" s="11"/>
      <c r="AA357" s="11"/>
      <c r="AB357" s="11"/>
      <c r="AC357" s="11"/>
      <c r="AD357" s="11"/>
      <c r="AE357" s="11"/>
      <c r="AF357" s="11"/>
      <c r="AG357" s="11"/>
      <c r="AH357" s="11"/>
      <c r="AI357" s="11"/>
      <c r="AJ357" s="11"/>
      <c r="AK357" s="11"/>
      <c r="AL357" s="11"/>
      <c r="AM357" s="11"/>
      <c r="AN357" s="11"/>
      <c r="AO357" s="11"/>
      <c r="AP357" s="11"/>
      <c r="AQ357" s="11"/>
      <c r="AR357" s="11"/>
      <c r="AS357" s="11"/>
      <c r="AT357" s="11"/>
      <c r="AU357" s="11"/>
    </row>
    <row r="358" spans="2:47" s="12" customFormat="1" ht="21.6" customHeight="1" x14ac:dyDescent="0.2">
      <c r="B358" s="41" t="s">
        <v>457</v>
      </c>
      <c r="C358" s="65" t="s">
        <v>460</v>
      </c>
      <c r="D358" s="18" t="s">
        <v>459</v>
      </c>
      <c r="E358" s="85" t="s">
        <v>444</v>
      </c>
      <c r="F358" s="103">
        <f>54900+12200</f>
        <v>67100</v>
      </c>
      <c r="G358" s="104"/>
      <c r="H358" s="105" t="s">
        <v>455</v>
      </c>
      <c r="I358" s="98"/>
      <c r="J358" s="11"/>
      <c r="K358" s="11"/>
      <c r="L358" s="11"/>
      <c r="M358" s="11"/>
      <c r="N358" s="11"/>
      <c r="O358" s="11"/>
      <c r="P358" s="11"/>
      <c r="Q358" s="11"/>
      <c r="R358" s="11"/>
      <c r="S358" s="11"/>
      <c r="T358" s="11"/>
      <c r="U358" s="11"/>
      <c r="V358" s="11"/>
      <c r="W358" s="11"/>
      <c r="X358" s="11"/>
      <c r="Y358" s="11"/>
      <c r="Z358" s="11"/>
      <c r="AA358" s="11"/>
      <c r="AB358" s="11"/>
      <c r="AC358" s="11"/>
      <c r="AD358" s="11"/>
      <c r="AE358" s="11"/>
      <c r="AF358" s="11"/>
      <c r="AG358" s="11"/>
      <c r="AH358" s="11"/>
      <c r="AI358" s="11"/>
      <c r="AJ358" s="11"/>
      <c r="AK358" s="11"/>
      <c r="AL358" s="11"/>
      <c r="AM358" s="11"/>
      <c r="AN358" s="11"/>
      <c r="AO358" s="11"/>
      <c r="AP358" s="11"/>
      <c r="AQ358" s="11"/>
      <c r="AR358" s="11"/>
      <c r="AS358" s="11"/>
      <c r="AT358" s="11"/>
      <c r="AU358" s="11"/>
    </row>
    <row r="359" spans="2:47" s="12" customFormat="1" ht="21.6" customHeight="1" x14ac:dyDescent="0.2">
      <c r="B359" s="41" t="s">
        <v>457</v>
      </c>
      <c r="C359" s="65" t="s">
        <v>462</v>
      </c>
      <c r="D359" s="18" t="s">
        <v>461</v>
      </c>
      <c r="E359" s="85" t="s">
        <v>447</v>
      </c>
      <c r="F359" s="103">
        <f>54900+10000</f>
        <v>64900</v>
      </c>
      <c r="G359" s="104"/>
      <c r="H359" s="105" t="s">
        <v>455</v>
      </c>
      <c r="I359" s="98"/>
      <c r="J359" s="11"/>
      <c r="K359" s="11"/>
      <c r="L359" s="11"/>
      <c r="M359" s="11"/>
      <c r="N359" s="11"/>
      <c r="O359" s="11"/>
      <c r="P359" s="11"/>
      <c r="Q359" s="11"/>
      <c r="R359" s="11"/>
      <c r="S359" s="11"/>
      <c r="T359" s="11"/>
      <c r="U359" s="11"/>
      <c r="V359" s="11"/>
      <c r="W359" s="11"/>
      <c r="X359" s="11"/>
      <c r="Y359" s="11"/>
      <c r="Z359" s="11"/>
      <c r="AA359" s="11"/>
      <c r="AB359" s="11"/>
      <c r="AC359" s="11"/>
      <c r="AD359" s="11"/>
      <c r="AE359" s="11"/>
      <c r="AF359" s="11"/>
      <c r="AG359" s="11"/>
      <c r="AH359" s="11"/>
      <c r="AI359" s="11"/>
      <c r="AJ359" s="11"/>
      <c r="AK359" s="11"/>
      <c r="AL359" s="11"/>
      <c r="AM359" s="11"/>
      <c r="AN359" s="11"/>
      <c r="AO359" s="11"/>
      <c r="AP359" s="11"/>
      <c r="AQ359" s="11"/>
      <c r="AR359" s="11"/>
      <c r="AS359" s="11"/>
      <c r="AT359" s="11"/>
      <c r="AU359" s="11"/>
    </row>
    <row r="360" spans="2:47" s="12" customFormat="1" ht="21.6" customHeight="1" x14ac:dyDescent="0.2">
      <c r="B360" s="41" t="s">
        <v>457</v>
      </c>
      <c r="C360" s="65" t="s">
        <v>464</v>
      </c>
      <c r="D360" s="18" t="s">
        <v>463</v>
      </c>
      <c r="E360" s="85" t="s">
        <v>465</v>
      </c>
      <c r="F360" s="103">
        <f>55900+12200</f>
        <v>68100</v>
      </c>
      <c r="G360" s="104"/>
      <c r="H360" s="105" t="s">
        <v>455</v>
      </c>
      <c r="I360" s="98"/>
      <c r="J360" s="11"/>
      <c r="K360" s="11"/>
      <c r="L360" s="11"/>
      <c r="M360" s="11"/>
      <c r="N360" s="11"/>
      <c r="O360" s="11"/>
      <c r="P360" s="11"/>
      <c r="Q360" s="11"/>
      <c r="R360" s="11"/>
      <c r="S360" s="11"/>
      <c r="T360" s="11"/>
      <c r="U360" s="11"/>
      <c r="V360" s="11"/>
      <c r="W360" s="11"/>
      <c r="X360" s="11"/>
      <c r="Y360" s="11"/>
      <c r="Z360" s="11"/>
      <c r="AA360" s="11"/>
      <c r="AB360" s="11"/>
      <c r="AC360" s="11"/>
      <c r="AD360" s="11"/>
      <c r="AE360" s="11"/>
      <c r="AF360" s="11"/>
      <c r="AG360" s="11"/>
      <c r="AH360" s="11"/>
      <c r="AI360" s="11"/>
      <c r="AJ360" s="11"/>
      <c r="AK360" s="11"/>
      <c r="AL360" s="11"/>
      <c r="AM360" s="11"/>
      <c r="AN360" s="11"/>
      <c r="AO360" s="11"/>
      <c r="AP360" s="11"/>
      <c r="AQ360" s="11"/>
      <c r="AR360" s="11"/>
      <c r="AS360" s="11"/>
      <c r="AT360" s="11"/>
      <c r="AU360" s="11"/>
    </row>
    <row r="361" spans="2:47" s="12" customFormat="1" ht="21.6" customHeight="1" x14ac:dyDescent="0.2">
      <c r="B361" s="41" t="s">
        <v>457</v>
      </c>
      <c r="C361" s="65" t="s">
        <v>467</v>
      </c>
      <c r="D361" s="18" t="s">
        <v>466</v>
      </c>
      <c r="E361" s="85" t="s">
        <v>447</v>
      </c>
      <c r="F361" s="103">
        <f>55900+10000</f>
        <v>65900</v>
      </c>
      <c r="G361" s="104"/>
      <c r="H361" s="105" t="s">
        <v>455</v>
      </c>
      <c r="I361" s="98"/>
      <c r="J361" s="11"/>
      <c r="K361" s="11"/>
      <c r="L361" s="11"/>
      <c r="M361" s="11"/>
      <c r="N361" s="11"/>
      <c r="O361" s="11"/>
      <c r="P361" s="11"/>
      <c r="Q361" s="11"/>
      <c r="R361" s="11"/>
      <c r="S361" s="11"/>
      <c r="T361" s="11"/>
      <c r="U361" s="11"/>
      <c r="V361" s="11"/>
      <c r="W361" s="11"/>
      <c r="X361" s="11"/>
      <c r="Y361" s="11"/>
      <c r="Z361" s="11"/>
      <c r="AA361" s="11"/>
      <c r="AB361" s="11"/>
      <c r="AC361" s="11"/>
      <c r="AD361" s="11"/>
      <c r="AE361" s="11"/>
      <c r="AF361" s="11"/>
      <c r="AG361" s="11"/>
      <c r="AH361" s="11"/>
      <c r="AI361" s="11"/>
      <c r="AJ361" s="11"/>
      <c r="AK361" s="11"/>
      <c r="AL361" s="11"/>
      <c r="AM361" s="11"/>
      <c r="AN361" s="11"/>
      <c r="AO361" s="11"/>
      <c r="AP361" s="11"/>
      <c r="AQ361" s="11"/>
      <c r="AR361" s="11"/>
      <c r="AS361" s="11"/>
      <c r="AT361" s="11"/>
      <c r="AU361" s="11"/>
    </row>
    <row r="362" spans="2:47" s="12" customFormat="1" ht="21.6" customHeight="1" x14ac:dyDescent="0.2">
      <c r="B362" s="41" t="s">
        <v>457</v>
      </c>
      <c r="C362" s="65" t="s">
        <v>469</v>
      </c>
      <c r="D362" s="18" t="s">
        <v>468</v>
      </c>
      <c r="E362" s="85" t="s">
        <v>444</v>
      </c>
      <c r="F362" s="103">
        <f>55900+12200</f>
        <v>68100</v>
      </c>
      <c r="G362" s="104"/>
      <c r="H362" s="105" t="s">
        <v>455</v>
      </c>
      <c r="I362" s="98"/>
      <c r="J362" s="11"/>
      <c r="K362" s="11"/>
      <c r="L362" s="11"/>
      <c r="M362" s="11"/>
      <c r="N362" s="11"/>
      <c r="O362" s="11"/>
      <c r="P362" s="11"/>
      <c r="Q362" s="11"/>
      <c r="R362" s="11"/>
      <c r="S362" s="11"/>
      <c r="T362" s="11"/>
      <c r="U362" s="11"/>
      <c r="V362" s="11"/>
      <c r="W362" s="11"/>
      <c r="X362" s="11"/>
      <c r="Y362" s="11"/>
      <c r="Z362" s="11"/>
      <c r="AA362" s="11"/>
      <c r="AB362" s="11"/>
      <c r="AC362" s="11"/>
      <c r="AD362" s="11"/>
      <c r="AE362" s="11"/>
      <c r="AF362" s="11"/>
      <c r="AG362" s="11"/>
      <c r="AH362" s="11"/>
      <c r="AI362" s="11"/>
      <c r="AJ362" s="11"/>
      <c r="AK362" s="11"/>
      <c r="AL362" s="11"/>
      <c r="AM362" s="11"/>
      <c r="AN362" s="11"/>
      <c r="AO362" s="11"/>
      <c r="AP362" s="11"/>
      <c r="AQ362" s="11"/>
      <c r="AR362" s="11"/>
      <c r="AS362" s="11"/>
      <c r="AT362" s="11"/>
      <c r="AU362" s="11"/>
    </row>
    <row r="363" spans="2:47" s="12" customFormat="1" ht="21.6" customHeight="1" x14ac:dyDescent="0.2">
      <c r="B363" s="41" t="s">
        <v>457</v>
      </c>
      <c r="C363" s="65" t="s">
        <v>471</v>
      </c>
      <c r="D363" s="18" t="s">
        <v>470</v>
      </c>
      <c r="E363" s="85" t="s">
        <v>447</v>
      </c>
      <c r="F363" s="103">
        <f>55900+10000</f>
        <v>65900</v>
      </c>
      <c r="G363" s="104"/>
      <c r="H363" s="105" t="s">
        <v>455</v>
      </c>
      <c r="I363" s="98"/>
      <c r="J363" s="11"/>
      <c r="K363" s="11"/>
      <c r="L363" s="11"/>
      <c r="M363" s="11"/>
      <c r="N363" s="11"/>
      <c r="O363" s="11"/>
      <c r="P363" s="11"/>
      <c r="Q363" s="11"/>
      <c r="R363" s="11"/>
      <c r="S363" s="11"/>
      <c r="T363" s="11"/>
      <c r="U363" s="11"/>
      <c r="V363" s="11"/>
      <c r="W363" s="11"/>
      <c r="X363" s="11"/>
      <c r="Y363" s="11"/>
      <c r="Z363" s="11"/>
      <c r="AA363" s="11"/>
      <c r="AB363" s="11"/>
      <c r="AC363" s="11"/>
      <c r="AD363" s="11"/>
      <c r="AE363" s="11"/>
      <c r="AF363" s="11"/>
      <c r="AG363" s="11"/>
      <c r="AH363" s="11"/>
      <c r="AI363" s="11"/>
      <c r="AJ363" s="11"/>
      <c r="AK363" s="11"/>
      <c r="AL363" s="11"/>
      <c r="AM363" s="11"/>
      <c r="AN363" s="11"/>
      <c r="AO363" s="11"/>
      <c r="AP363" s="11"/>
      <c r="AQ363" s="11"/>
      <c r="AR363" s="11"/>
      <c r="AS363" s="11"/>
      <c r="AT363" s="11"/>
      <c r="AU363" s="11"/>
    </row>
    <row r="364" spans="2:47" s="12" customFormat="1" ht="20.399999999999999" customHeight="1" x14ac:dyDescent="0.2">
      <c r="B364" s="41" t="s">
        <v>457</v>
      </c>
      <c r="C364" s="65" t="s">
        <v>473</v>
      </c>
      <c r="D364" s="18" t="s">
        <v>472</v>
      </c>
      <c r="E364" s="85" t="s">
        <v>444</v>
      </c>
      <c r="F364" s="103">
        <f>55900+12200</f>
        <v>68100</v>
      </c>
      <c r="G364" s="104"/>
      <c r="H364" s="105" t="s">
        <v>455</v>
      </c>
      <c r="I364" s="98"/>
      <c r="J364" s="11"/>
      <c r="K364" s="11"/>
      <c r="L364" s="11"/>
      <c r="M364" s="11"/>
      <c r="N364" s="11"/>
      <c r="O364" s="11"/>
      <c r="P364" s="11"/>
      <c r="Q364" s="11"/>
      <c r="R364" s="11"/>
      <c r="S364" s="11"/>
      <c r="T364" s="11"/>
      <c r="U364" s="11"/>
      <c r="V364" s="11"/>
      <c r="W364" s="11"/>
      <c r="X364" s="11"/>
      <c r="Y364" s="11"/>
      <c r="Z364" s="11"/>
      <c r="AA364" s="11"/>
      <c r="AB364" s="11"/>
      <c r="AC364" s="11"/>
      <c r="AD364" s="11"/>
      <c r="AE364" s="11"/>
      <c r="AF364" s="11"/>
      <c r="AG364" s="11"/>
      <c r="AH364" s="11"/>
      <c r="AI364" s="11"/>
      <c r="AJ364" s="11"/>
      <c r="AK364" s="11"/>
      <c r="AL364" s="11"/>
      <c r="AM364" s="11"/>
      <c r="AN364" s="11"/>
      <c r="AO364" s="11"/>
      <c r="AP364" s="11"/>
      <c r="AQ364" s="11"/>
      <c r="AR364" s="11"/>
      <c r="AS364" s="11"/>
      <c r="AT364" s="11"/>
      <c r="AU364" s="11"/>
    </row>
    <row r="365" spans="2:47" s="12" customFormat="1" ht="21" customHeight="1" x14ac:dyDescent="0.2">
      <c r="B365" s="41" t="s">
        <v>457</v>
      </c>
      <c r="C365" s="65" t="s">
        <v>475</v>
      </c>
      <c r="D365" s="18" t="s">
        <v>474</v>
      </c>
      <c r="E365" s="85" t="s">
        <v>447</v>
      </c>
      <c r="F365" s="103">
        <f>55900+10000</f>
        <v>65900</v>
      </c>
      <c r="G365" s="104"/>
      <c r="H365" s="105" t="s">
        <v>455</v>
      </c>
      <c r="I365" s="98"/>
      <c r="J365" s="11"/>
      <c r="K365" s="11"/>
      <c r="L365" s="11"/>
      <c r="M365" s="11"/>
      <c r="N365" s="11"/>
      <c r="O365" s="11"/>
      <c r="P365" s="11"/>
      <c r="Q365" s="11"/>
      <c r="R365" s="11"/>
      <c r="S365" s="11"/>
      <c r="T365" s="11"/>
      <c r="U365" s="11"/>
      <c r="V365" s="11"/>
      <c r="W365" s="11"/>
      <c r="X365" s="11"/>
      <c r="Y365" s="11"/>
      <c r="Z365" s="11"/>
      <c r="AA365" s="11"/>
      <c r="AB365" s="11"/>
      <c r="AC365" s="11"/>
      <c r="AD365" s="11"/>
      <c r="AE365" s="11"/>
      <c r="AF365" s="11"/>
      <c r="AG365" s="11"/>
      <c r="AH365" s="11"/>
      <c r="AI365" s="11"/>
      <c r="AJ365" s="11"/>
      <c r="AK365" s="11"/>
      <c r="AL365" s="11"/>
      <c r="AM365" s="11"/>
      <c r="AN365" s="11"/>
      <c r="AO365" s="11"/>
      <c r="AP365" s="11"/>
      <c r="AQ365" s="11"/>
      <c r="AR365" s="11"/>
      <c r="AS365" s="11"/>
      <c r="AT365" s="11"/>
      <c r="AU365" s="11"/>
    </row>
    <row r="366" spans="2:47" s="12" customFormat="1" ht="21.6" x14ac:dyDescent="0.2">
      <c r="B366" s="41" t="s">
        <v>457</v>
      </c>
      <c r="C366" s="65" t="s">
        <v>477</v>
      </c>
      <c r="D366" s="18" t="s">
        <v>476</v>
      </c>
      <c r="E366" s="85" t="s">
        <v>444</v>
      </c>
      <c r="F366" s="103">
        <f>55900+12200</f>
        <v>68100</v>
      </c>
      <c r="G366" s="104"/>
      <c r="H366" s="105" t="s">
        <v>455</v>
      </c>
      <c r="I366" s="98"/>
      <c r="J366" s="11"/>
      <c r="K366" s="11"/>
      <c r="L366" s="11"/>
      <c r="M366" s="11"/>
      <c r="N366" s="11"/>
      <c r="O366" s="11"/>
      <c r="P366" s="11"/>
      <c r="Q366" s="11"/>
      <c r="R366" s="11"/>
      <c r="S366" s="11"/>
      <c r="T366" s="11"/>
      <c r="U366" s="11"/>
      <c r="V366" s="11"/>
      <c r="W366" s="11"/>
      <c r="X366" s="11"/>
      <c r="Y366" s="11"/>
      <c r="Z366" s="11"/>
      <c r="AA366" s="11"/>
      <c r="AB366" s="11"/>
      <c r="AC366" s="11"/>
      <c r="AD366" s="11"/>
      <c r="AE366" s="11"/>
      <c r="AF366" s="11"/>
      <c r="AG366" s="11"/>
      <c r="AH366" s="11"/>
      <c r="AI366" s="11"/>
      <c r="AJ366" s="11"/>
      <c r="AK366" s="11"/>
      <c r="AL366" s="11"/>
      <c r="AM366" s="11"/>
      <c r="AN366" s="11"/>
      <c r="AO366" s="11"/>
      <c r="AP366" s="11"/>
      <c r="AQ366" s="11"/>
      <c r="AR366" s="11"/>
      <c r="AS366" s="11"/>
      <c r="AT366" s="11"/>
      <c r="AU366" s="11"/>
    </row>
    <row r="367" spans="2:47" s="12" customFormat="1" ht="21.6" x14ac:dyDescent="0.2">
      <c r="B367" s="41" t="s">
        <v>457</v>
      </c>
      <c r="C367" s="65" t="s">
        <v>479</v>
      </c>
      <c r="D367" s="18" t="s">
        <v>478</v>
      </c>
      <c r="E367" s="85" t="s">
        <v>447</v>
      </c>
      <c r="F367" s="103">
        <f>55900+10000</f>
        <v>65900</v>
      </c>
      <c r="G367" s="104"/>
      <c r="H367" s="105" t="s">
        <v>455</v>
      </c>
      <c r="I367" s="98"/>
      <c r="J367" s="11"/>
      <c r="K367" s="11"/>
      <c r="L367" s="11"/>
      <c r="M367" s="11"/>
      <c r="N367" s="11"/>
      <c r="O367" s="11"/>
      <c r="P367" s="11"/>
      <c r="Q367" s="11"/>
      <c r="R367" s="11"/>
      <c r="S367" s="11"/>
      <c r="T367" s="11"/>
      <c r="U367" s="11"/>
      <c r="V367" s="11"/>
      <c r="W367" s="11"/>
      <c r="X367" s="11"/>
      <c r="Y367" s="11"/>
      <c r="Z367" s="11"/>
      <c r="AA367" s="11"/>
      <c r="AB367" s="11"/>
      <c r="AC367" s="11"/>
      <c r="AD367" s="11"/>
      <c r="AE367" s="11"/>
      <c r="AF367" s="11"/>
      <c r="AG367" s="11"/>
      <c r="AH367" s="11"/>
      <c r="AI367" s="11"/>
      <c r="AJ367" s="11"/>
      <c r="AK367" s="11"/>
      <c r="AL367" s="11"/>
      <c r="AM367" s="11"/>
      <c r="AN367" s="11"/>
      <c r="AO367" s="11"/>
      <c r="AP367" s="11"/>
      <c r="AQ367" s="11"/>
      <c r="AR367" s="11"/>
      <c r="AS367" s="11"/>
      <c r="AT367" s="11"/>
      <c r="AU367" s="11"/>
    </row>
    <row r="368" spans="2:47" s="12" customFormat="1" ht="21.6" customHeight="1" x14ac:dyDescent="0.2">
      <c r="B368" s="41" t="s">
        <v>457</v>
      </c>
      <c r="C368" s="65" t="s">
        <v>481</v>
      </c>
      <c r="D368" s="18" t="s">
        <v>480</v>
      </c>
      <c r="E368" s="85" t="s">
        <v>444</v>
      </c>
      <c r="F368" s="103">
        <f>71400+12200</f>
        <v>83600</v>
      </c>
      <c r="G368" s="104"/>
      <c r="H368" s="105" t="s">
        <v>455</v>
      </c>
      <c r="I368" s="98"/>
      <c r="J368" s="11"/>
      <c r="K368" s="11"/>
      <c r="L368" s="11"/>
      <c r="M368" s="11"/>
      <c r="N368" s="11"/>
      <c r="O368" s="11"/>
      <c r="P368" s="11"/>
      <c r="Q368" s="11"/>
      <c r="R368" s="11"/>
      <c r="S368" s="11"/>
      <c r="T368" s="11"/>
      <c r="U368" s="11"/>
      <c r="V368" s="11"/>
      <c r="W368" s="11"/>
      <c r="X368" s="11"/>
      <c r="Y368" s="11"/>
      <c r="Z368" s="11"/>
      <c r="AA368" s="11"/>
      <c r="AB368" s="11"/>
      <c r="AC368" s="11"/>
      <c r="AD368" s="11"/>
      <c r="AE368" s="11"/>
      <c r="AF368" s="11"/>
      <c r="AG368" s="11"/>
      <c r="AH368" s="11"/>
      <c r="AI368" s="11"/>
      <c r="AJ368" s="11"/>
      <c r="AK368" s="11"/>
      <c r="AL368" s="11"/>
      <c r="AM368" s="11"/>
      <c r="AN368" s="11"/>
      <c r="AO368" s="11"/>
      <c r="AP368" s="11"/>
      <c r="AQ368" s="11"/>
      <c r="AR368" s="11"/>
      <c r="AS368" s="11"/>
      <c r="AT368" s="11"/>
      <c r="AU368" s="11"/>
    </row>
    <row r="369" spans="2:47" s="12" customFormat="1" ht="21.6" customHeight="1" x14ac:dyDescent="0.2">
      <c r="B369" s="41" t="s">
        <v>457</v>
      </c>
      <c r="C369" s="65" t="s">
        <v>483</v>
      </c>
      <c r="D369" s="18" t="s">
        <v>482</v>
      </c>
      <c r="E369" s="161" t="s">
        <v>447</v>
      </c>
      <c r="F369" s="103">
        <f>71400+10000</f>
        <v>81400</v>
      </c>
      <c r="G369" s="104"/>
      <c r="H369" s="105" t="s">
        <v>455</v>
      </c>
      <c r="I369" s="98"/>
      <c r="J369" s="11"/>
      <c r="K369" s="11"/>
      <c r="L369" s="11"/>
      <c r="M369" s="11"/>
      <c r="N369" s="11"/>
      <c r="O369" s="11"/>
      <c r="P369" s="11"/>
      <c r="Q369" s="11"/>
      <c r="R369" s="11"/>
      <c r="S369" s="11"/>
      <c r="T369" s="11"/>
      <c r="U369" s="11"/>
      <c r="V369" s="11"/>
      <c r="W369" s="11"/>
      <c r="X369" s="11"/>
      <c r="Y369" s="11"/>
      <c r="Z369" s="11"/>
      <c r="AA369" s="11"/>
      <c r="AB369" s="11"/>
      <c r="AC369" s="11"/>
      <c r="AD369" s="11"/>
      <c r="AE369" s="11"/>
      <c r="AF369" s="11"/>
      <c r="AG369" s="11"/>
      <c r="AH369" s="11"/>
      <c r="AI369" s="11"/>
      <c r="AJ369" s="11"/>
      <c r="AK369" s="11"/>
      <c r="AL369" s="11"/>
      <c r="AM369" s="11"/>
      <c r="AN369" s="11"/>
      <c r="AO369" s="11"/>
      <c r="AP369" s="11"/>
      <c r="AQ369" s="11"/>
      <c r="AR369" s="11"/>
      <c r="AS369" s="11"/>
      <c r="AT369" s="11"/>
      <c r="AU369" s="11"/>
    </row>
    <row r="370" spans="2:47" s="12" customFormat="1" ht="17.399999999999999" customHeight="1" x14ac:dyDescent="0.2">
      <c r="B370" s="41" t="s">
        <v>457</v>
      </c>
      <c r="C370" s="65" t="s">
        <v>485</v>
      </c>
      <c r="D370" s="18" t="s">
        <v>484</v>
      </c>
      <c r="E370" s="85" t="s">
        <v>450</v>
      </c>
      <c r="F370" s="103">
        <f>71400+12200</f>
        <v>83600</v>
      </c>
      <c r="G370" s="104"/>
      <c r="H370" s="105" t="s">
        <v>455</v>
      </c>
      <c r="I370" s="98"/>
      <c r="J370" s="11"/>
      <c r="K370" s="11"/>
      <c r="L370" s="11"/>
      <c r="M370" s="11"/>
      <c r="N370" s="11"/>
      <c r="O370" s="11"/>
      <c r="P370" s="11"/>
      <c r="Q370" s="11"/>
      <c r="R370" s="11"/>
      <c r="S370" s="11"/>
      <c r="T370" s="11"/>
      <c r="U370" s="11"/>
      <c r="V370" s="11"/>
      <c r="W370" s="11"/>
      <c r="X370" s="11"/>
      <c r="Y370" s="11"/>
      <c r="Z370" s="11"/>
      <c r="AA370" s="11"/>
      <c r="AB370" s="11"/>
      <c r="AC370" s="11"/>
      <c r="AD370" s="11"/>
      <c r="AE370" s="11"/>
      <c r="AF370" s="11"/>
      <c r="AG370" s="11"/>
      <c r="AH370" s="11"/>
      <c r="AI370" s="11"/>
      <c r="AJ370" s="11"/>
      <c r="AK370" s="11"/>
      <c r="AL370" s="11"/>
      <c r="AM370" s="11"/>
      <c r="AN370" s="11"/>
      <c r="AO370" s="11"/>
      <c r="AP370" s="11"/>
      <c r="AQ370" s="11"/>
      <c r="AR370" s="11"/>
      <c r="AS370" s="11"/>
      <c r="AT370" s="11"/>
      <c r="AU370" s="11"/>
    </row>
    <row r="371" spans="2:47" s="12" customFormat="1" ht="21.6" customHeight="1" x14ac:dyDescent="0.2">
      <c r="B371" s="41" t="s">
        <v>457</v>
      </c>
      <c r="C371" s="65" t="s">
        <v>487</v>
      </c>
      <c r="D371" s="18" t="s">
        <v>486</v>
      </c>
      <c r="E371" s="85" t="s">
        <v>454</v>
      </c>
      <c r="F371" s="103">
        <f>71400+10000</f>
        <v>81400</v>
      </c>
      <c r="G371" s="104"/>
      <c r="H371" s="105" t="s">
        <v>455</v>
      </c>
      <c r="I371" s="98"/>
      <c r="J371" s="11"/>
      <c r="K371" s="11"/>
      <c r="L371" s="11"/>
      <c r="M371" s="11"/>
      <c r="N371" s="11"/>
      <c r="O371" s="11"/>
      <c r="P371" s="11"/>
      <c r="Q371" s="11"/>
      <c r="R371" s="11"/>
      <c r="S371" s="11"/>
      <c r="T371" s="11"/>
      <c r="U371" s="11"/>
      <c r="V371" s="11"/>
      <c r="W371" s="11"/>
      <c r="X371" s="11"/>
      <c r="Y371" s="11"/>
      <c r="Z371" s="11"/>
      <c r="AA371" s="11"/>
      <c r="AB371" s="11"/>
      <c r="AC371" s="11"/>
      <c r="AD371" s="11"/>
      <c r="AE371" s="11"/>
      <c r="AF371" s="11"/>
      <c r="AG371" s="11"/>
      <c r="AH371" s="11"/>
      <c r="AI371" s="11"/>
      <c r="AJ371" s="11"/>
      <c r="AK371" s="11"/>
      <c r="AL371" s="11"/>
      <c r="AM371" s="11"/>
      <c r="AN371" s="11"/>
      <c r="AO371" s="11"/>
      <c r="AP371" s="11"/>
      <c r="AQ371" s="11"/>
      <c r="AR371" s="11"/>
      <c r="AS371" s="11"/>
      <c r="AT371" s="11"/>
      <c r="AU371" s="11"/>
    </row>
    <row r="372" spans="2:47" s="12" customFormat="1" ht="21.6" customHeight="1" x14ac:dyDescent="0.2">
      <c r="B372" s="41" t="s">
        <v>457</v>
      </c>
      <c r="C372" s="65" t="s">
        <v>489</v>
      </c>
      <c r="D372" s="18" t="s">
        <v>488</v>
      </c>
      <c r="E372" s="85" t="s">
        <v>450</v>
      </c>
      <c r="F372" s="103">
        <f>72700+12200</f>
        <v>84900</v>
      </c>
      <c r="G372" s="104"/>
      <c r="H372" s="105" t="s">
        <v>455</v>
      </c>
      <c r="I372" s="98"/>
      <c r="J372" s="11"/>
      <c r="K372" s="11"/>
      <c r="L372" s="11"/>
      <c r="M372" s="11"/>
      <c r="N372" s="11"/>
      <c r="O372" s="11"/>
      <c r="P372" s="11"/>
      <c r="Q372" s="11"/>
      <c r="R372" s="11"/>
      <c r="S372" s="11"/>
      <c r="T372" s="11"/>
      <c r="U372" s="11"/>
      <c r="V372" s="11"/>
      <c r="W372" s="11"/>
      <c r="X372" s="11"/>
      <c r="Y372" s="11"/>
      <c r="Z372" s="11"/>
      <c r="AA372" s="11"/>
      <c r="AB372" s="11"/>
      <c r="AC372" s="11"/>
      <c r="AD372" s="11"/>
      <c r="AE372" s="11"/>
      <c r="AF372" s="11"/>
      <c r="AG372" s="11"/>
      <c r="AH372" s="11"/>
      <c r="AI372" s="11"/>
      <c r="AJ372" s="11"/>
      <c r="AK372" s="11"/>
      <c r="AL372" s="11"/>
      <c r="AM372" s="11"/>
      <c r="AN372" s="11"/>
      <c r="AO372" s="11"/>
      <c r="AP372" s="11"/>
      <c r="AQ372" s="11"/>
      <c r="AR372" s="11"/>
      <c r="AS372" s="11"/>
      <c r="AT372" s="11"/>
      <c r="AU372" s="11"/>
    </row>
    <row r="373" spans="2:47" s="12" customFormat="1" ht="21.6" customHeight="1" x14ac:dyDescent="0.2">
      <c r="B373" s="41" t="s">
        <v>457</v>
      </c>
      <c r="C373" s="65" t="s">
        <v>491</v>
      </c>
      <c r="D373" s="18" t="s">
        <v>490</v>
      </c>
      <c r="E373" s="85" t="s">
        <v>454</v>
      </c>
      <c r="F373" s="103">
        <f>72700+10000</f>
        <v>82700</v>
      </c>
      <c r="G373" s="104"/>
      <c r="H373" s="105" t="s">
        <v>455</v>
      </c>
      <c r="I373" s="98"/>
      <c r="J373" s="11"/>
      <c r="K373" s="11"/>
      <c r="L373" s="11"/>
      <c r="M373" s="11"/>
      <c r="N373" s="11"/>
      <c r="O373" s="11"/>
      <c r="P373" s="11"/>
      <c r="Q373" s="11"/>
      <c r="R373" s="11"/>
      <c r="S373" s="11"/>
      <c r="T373" s="11"/>
      <c r="U373" s="11"/>
      <c r="V373" s="11"/>
      <c r="W373" s="11"/>
      <c r="X373" s="11"/>
      <c r="Y373" s="11"/>
      <c r="Z373" s="11"/>
      <c r="AA373" s="11"/>
      <c r="AB373" s="11"/>
      <c r="AC373" s="11"/>
      <c r="AD373" s="11"/>
      <c r="AE373" s="11"/>
      <c r="AF373" s="11"/>
      <c r="AG373" s="11"/>
      <c r="AH373" s="11"/>
      <c r="AI373" s="11"/>
      <c r="AJ373" s="11"/>
      <c r="AK373" s="11"/>
      <c r="AL373" s="11"/>
      <c r="AM373" s="11"/>
      <c r="AN373" s="11"/>
      <c r="AO373" s="11"/>
      <c r="AP373" s="11"/>
      <c r="AQ373" s="11"/>
      <c r="AR373" s="11"/>
      <c r="AS373" s="11"/>
      <c r="AT373" s="11"/>
      <c r="AU373" s="11"/>
    </row>
    <row r="374" spans="2:47" s="12" customFormat="1" ht="21.6" x14ac:dyDescent="0.2">
      <c r="B374" s="41" t="s">
        <v>457</v>
      </c>
      <c r="C374" s="65" t="s">
        <v>493</v>
      </c>
      <c r="D374" s="18" t="s">
        <v>492</v>
      </c>
      <c r="E374" s="85" t="s">
        <v>450</v>
      </c>
      <c r="F374" s="103">
        <f>72700+12200</f>
        <v>84900</v>
      </c>
      <c r="G374" s="104"/>
      <c r="H374" s="105" t="s">
        <v>455</v>
      </c>
      <c r="I374" s="98"/>
      <c r="J374" s="11"/>
      <c r="K374" s="11"/>
      <c r="L374" s="11"/>
      <c r="M374" s="11"/>
      <c r="N374" s="11"/>
      <c r="O374" s="11"/>
      <c r="P374" s="11"/>
      <c r="Q374" s="11"/>
      <c r="R374" s="11"/>
      <c r="S374" s="11"/>
      <c r="T374" s="11"/>
      <c r="U374" s="11"/>
      <c r="V374" s="11"/>
      <c r="W374" s="11"/>
      <c r="X374" s="11"/>
      <c r="Y374" s="11"/>
      <c r="Z374" s="11"/>
      <c r="AA374" s="11"/>
      <c r="AB374" s="11"/>
      <c r="AC374" s="11"/>
      <c r="AD374" s="11"/>
      <c r="AE374" s="11"/>
      <c r="AF374" s="11"/>
      <c r="AG374" s="11"/>
      <c r="AH374" s="11"/>
      <c r="AI374" s="11"/>
      <c r="AJ374" s="11"/>
      <c r="AK374" s="11"/>
      <c r="AL374" s="11"/>
      <c r="AM374" s="11"/>
      <c r="AN374" s="11"/>
      <c r="AO374" s="11"/>
      <c r="AP374" s="11"/>
      <c r="AQ374" s="11"/>
      <c r="AR374" s="11"/>
      <c r="AS374" s="11"/>
      <c r="AT374" s="11"/>
      <c r="AU374" s="11"/>
    </row>
    <row r="375" spans="2:47" s="12" customFormat="1" ht="21.6" x14ac:dyDescent="0.2">
      <c r="B375" s="41" t="s">
        <v>457</v>
      </c>
      <c r="C375" s="65" t="s">
        <v>495</v>
      </c>
      <c r="D375" s="18" t="s">
        <v>494</v>
      </c>
      <c r="E375" s="85" t="s">
        <v>454</v>
      </c>
      <c r="F375" s="103">
        <f>72700+10000</f>
        <v>82700</v>
      </c>
      <c r="G375" s="104"/>
      <c r="H375" s="105" t="s">
        <v>455</v>
      </c>
      <c r="I375" s="98"/>
      <c r="J375" s="11"/>
      <c r="K375" s="11"/>
      <c r="L375" s="11"/>
      <c r="M375" s="11"/>
      <c r="N375" s="11"/>
      <c r="O375" s="11"/>
      <c r="P375" s="11"/>
      <c r="Q375" s="11"/>
      <c r="R375" s="11"/>
      <c r="S375" s="11"/>
      <c r="T375" s="11"/>
      <c r="U375" s="11"/>
      <c r="V375" s="11"/>
      <c r="W375" s="11"/>
      <c r="X375" s="11"/>
      <c r="Y375" s="11"/>
      <c r="Z375" s="11"/>
      <c r="AA375" s="11"/>
      <c r="AB375" s="11"/>
      <c r="AC375" s="11"/>
      <c r="AD375" s="11"/>
      <c r="AE375" s="11"/>
      <c r="AF375" s="11"/>
      <c r="AG375" s="11"/>
      <c r="AH375" s="11"/>
      <c r="AI375" s="11"/>
      <c r="AJ375" s="11"/>
      <c r="AK375" s="11"/>
      <c r="AL375" s="11"/>
      <c r="AM375" s="11"/>
      <c r="AN375" s="11"/>
      <c r="AO375" s="11"/>
      <c r="AP375" s="11"/>
      <c r="AQ375" s="11"/>
      <c r="AR375" s="11"/>
      <c r="AS375" s="11"/>
      <c r="AT375" s="11"/>
      <c r="AU375" s="11"/>
    </row>
    <row r="376" spans="2:47" s="12" customFormat="1" ht="24" customHeight="1" x14ac:dyDescent="0.2">
      <c r="B376" s="41" t="s">
        <v>457</v>
      </c>
      <c r="C376" s="65" t="s">
        <v>497</v>
      </c>
      <c r="D376" s="18" t="s">
        <v>496</v>
      </c>
      <c r="E376" s="85" t="s">
        <v>450</v>
      </c>
      <c r="F376" s="103">
        <f>72700+12200</f>
        <v>84900</v>
      </c>
      <c r="G376" s="104"/>
      <c r="H376" s="105" t="s">
        <v>455</v>
      </c>
      <c r="I376" s="98"/>
      <c r="J376" s="11"/>
      <c r="K376" s="11"/>
      <c r="L376" s="11"/>
      <c r="M376" s="11"/>
      <c r="N376" s="11"/>
      <c r="O376" s="11"/>
      <c r="P376" s="11"/>
      <c r="Q376" s="11"/>
      <c r="R376" s="11"/>
      <c r="S376" s="11"/>
      <c r="T376" s="11"/>
      <c r="U376" s="11"/>
      <c r="V376" s="11"/>
      <c r="W376" s="11"/>
      <c r="X376" s="11"/>
      <c r="Y376" s="11"/>
      <c r="Z376" s="11"/>
      <c r="AA376" s="11"/>
      <c r="AB376" s="11"/>
      <c r="AC376" s="11"/>
      <c r="AD376" s="11"/>
      <c r="AE376" s="11"/>
      <c r="AF376" s="11"/>
      <c r="AG376" s="11"/>
      <c r="AH376" s="11"/>
      <c r="AI376" s="11"/>
      <c r="AJ376" s="11"/>
      <c r="AK376" s="11"/>
      <c r="AL376" s="11"/>
      <c r="AM376" s="11"/>
      <c r="AN376" s="11"/>
      <c r="AO376" s="11"/>
      <c r="AP376" s="11"/>
      <c r="AQ376" s="11"/>
      <c r="AR376" s="11"/>
      <c r="AS376" s="11"/>
      <c r="AT376" s="11"/>
      <c r="AU376" s="11"/>
    </row>
    <row r="377" spans="2:47" s="12" customFormat="1" ht="21.6" customHeight="1" x14ac:dyDescent="0.2">
      <c r="B377" s="41" t="s">
        <v>457</v>
      </c>
      <c r="C377" s="65" t="s">
        <v>499</v>
      </c>
      <c r="D377" s="18" t="s">
        <v>498</v>
      </c>
      <c r="E377" s="85" t="s">
        <v>454</v>
      </c>
      <c r="F377" s="103">
        <f>72700+10000</f>
        <v>82700</v>
      </c>
      <c r="G377" s="104"/>
      <c r="H377" s="105" t="s">
        <v>455</v>
      </c>
      <c r="I377" s="98"/>
      <c r="J377" s="11"/>
      <c r="K377" s="11"/>
      <c r="L377" s="11"/>
      <c r="M377" s="11"/>
      <c r="N377" s="11"/>
      <c r="O377" s="11"/>
      <c r="P377" s="11"/>
      <c r="Q377" s="11"/>
      <c r="R377" s="11"/>
      <c r="S377" s="11"/>
      <c r="T377" s="11"/>
      <c r="U377" s="11"/>
      <c r="V377" s="11"/>
      <c r="W377" s="11"/>
      <c r="X377" s="11"/>
      <c r="Y377" s="11"/>
      <c r="Z377" s="11"/>
      <c r="AA377" s="11"/>
      <c r="AB377" s="11"/>
      <c r="AC377" s="11"/>
      <c r="AD377" s="11"/>
      <c r="AE377" s="11"/>
      <c r="AF377" s="11"/>
      <c r="AG377" s="11"/>
      <c r="AH377" s="11"/>
      <c r="AI377" s="11"/>
      <c r="AJ377" s="11"/>
      <c r="AK377" s="11"/>
      <c r="AL377" s="11"/>
      <c r="AM377" s="11"/>
      <c r="AN377" s="11"/>
      <c r="AO377" s="11"/>
      <c r="AP377" s="11"/>
      <c r="AQ377" s="11"/>
      <c r="AR377" s="11"/>
      <c r="AS377" s="11"/>
      <c r="AT377" s="11"/>
      <c r="AU377" s="11"/>
    </row>
    <row r="378" spans="2:47" s="12" customFormat="1" ht="21.6" customHeight="1" x14ac:dyDescent="0.2">
      <c r="B378" s="41" t="s">
        <v>457</v>
      </c>
      <c r="C378" s="65" t="s">
        <v>501</v>
      </c>
      <c r="D378" s="18" t="s">
        <v>500</v>
      </c>
      <c r="E378" s="85" t="s">
        <v>450</v>
      </c>
      <c r="F378" s="103">
        <f>72700+12200</f>
        <v>84900</v>
      </c>
      <c r="G378" s="104"/>
      <c r="H378" s="105" t="s">
        <v>455</v>
      </c>
      <c r="I378" s="98"/>
      <c r="J378" s="11"/>
      <c r="K378" s="11"/>
      <c r="L378" s="11"/>
      <c r="M378" s="11"/>
      <c r="N378" s="11"/>
      <c r="O378" s="11"/>
      <c r="P378" s="11"/>
      <c r="Q378" s="11"/>
      <c r="R378" s="11"/>
      <c r="S378" s="11"/>
      <c r="T378" s="11"/>
      <c r="U378" s="11"/>
      <c r="V378" s="11"/>
      <c r="W378" s="11"/>
      <c r="X378" s="11"/>
      <c r="Y378" s="11"/>
      <c r="Z378" s="11"/>
      <c r="AA378" s="11"/>
      <c r="AB378" s="11"/>
      <c r="AC378" s="11"/>
      <c r="AD378" s="11"/>
      <c r="AE378" s="11"/>
      <c r="AF378" s="11"/>
      <c r="AG378" s="11"/>
      <c r="AH378" s="11"/>
      <c r="AI378" s="11"/>
      <c r="AJ378" s="11"/>
      <c r="AK378" s="11"/>
      <c r="AL378" s="11"/>
      <c r="AM378" s="11"/>
      <c r="AN378" s="11"/>
      <c r="AO378" s="11"/>
      <c r="AP378" s="11"/>
      <c r="AQ378" s="11"/>
      <c r="AR378" s="11"/>
      <c r="AS378" s="11"/>
      <c r="AT378" s="11"/>
      <c r="AU378" s="11"/>
    </row>
    <row r="379" spans="2:47" s="12" customFormat="1" ht="21.6" customHeight="1" x14ac:dyDescent="0.2">
      <c r="B379" s="41" t="s">
        <v>457</v>
      </c>
      <c r="C379" s="65" t="s">
        <v>503</v>
      </c>
      <c r="D379" s="18" t="s">
        <v>502</v>
      </c>
      <c r="E379" s="85" t="s">
        <v>454</v>
      </c>
      <c r="F379" s="103">
        <f>72700+10000</f>
        <v>82700</v>
      </c>
      <c r="G379" s="104"/>
      <c r="H379" s="105" t="s">
        <v>455</v>
      </c>
      <c r="I379" s="98"/>
      <c r="J379" s="11"/>
      <c r="K379" s="11"/>
      <c r="L379" s="11"/>
      <c r="M379" s="11"/>
      <c r="N379" s="11"/>
      <c r="O379" s="11"/>
      <c r="P379" s="11"/>
      <c r="Q379" s="11"/>
      <c r="R379" s="11"/>
      <c r="S379" s="11"/>
      <c r="T379" s="11"/>
      <c r="U379" s="11"/>
      <c r="V379" s="11"/>
      <c r="W379" s="11"/>
      <c r="X379" s="11"/>
      <c r="Y379" s="11"/>
      <c r="Z379" s="11"/>
      <c r="AA379" s="11"/>
      <c r="AB379" s="11"/>
      <c r="AC379" s="11"/>
      <c r="AD379" s="11"/>
      <c r="AE379" s="11"/>
      <c r="AF379" s="11"/>
      <c r="AG379" s="11"/>
      <c r="AH379" s="11"/>
      <c r="AI379" s="11"/>
      <c r="AJ379" s="11"/>
      <c r="AK379" s="11"/>
      <c r="AL379" s="11"/>
      <c r="AM379" s="11"/>
      <c r="AN379" s="11"/>
      <c r="AO379" s="11"/>
      <c r="AP379" s="11"/>
      <c r="AQ379" s="11"/>
      <c r="AR379" s="11"/>
      <c r="AS379" s="11"/>
      <c r="AT379" s="11"/>
      <c r="AU379" s="11"/>
    </row>
    <row r="380" spans="2:47" s="12" customFormat="1" ht="27.6" customHeight="1" x14ac:dyDescent="0.2">
      <c r="B380" s="41" t="s">
        <v>457</v>
      </c>
      <c r="C380" s="65" t="s">
        <v>505</v>
      </c>
      <c r="D380" s="18" t="s">
        <v>504</v>
      </c>
      <c r="E380" s="85" t="s">
        <v>450</v>
      </c>
      <c r="F380" s="103">
        <f>92900+12200</f>
        <v>105100</v>
      </c>
      <c r="G380" s="104"/>
      <c r="H380" s="105" t="s">
        <v>455</v>
      </c>
      <c r="I380" s="98"/>
      <c r="J380" s="11"/>
      <c r="K380" s="11"/>
      <c r="L380" s="11"/>
      <c r="M380" s="11"/>
      <c r="N380" s="11"/>
      <c r="O380" s="11"/>
      <c r="P380" s="11"/>
      <c r="Q380" s="11"/>
      <c r="R380" s="11"/>
      <c r="S380" s="11"/>
      <c r="T380" s="11"/>
      <c r="U380" s="11"/>
      <c r="V380" s="11"/>
      <c r="W380" s="11"/>
      <c r="X380" s="11"/>
      <c r="Y380" s="11"/>
      <c r="Z380" s="11"/>
      <c r="AA380" s="11"/>
      <c r="AB380" s="11"/>
      <c r="AC380" s="11"/>
      <c r="AD380" s="11"/>
      <c r="AE380" s="11"/>
      <c r="AF380" s="11"/>
      <c r="AG380" s="11"/>
      <c r="AH380" s="11"/>
      <c r="AI380" s="11"/>
      <c r="AJ380" s="11"/>
      <c r="AK380" s="11"/>
      <c r="AL380" s="11"/>
      <c r="AM380" s="11"/>
      <c r="AN380" s="11"/>
      <c r="AO380" s="11"/>
      <c r="AP380" s="11"/>
      <c r="AQ380" s="11"/>
      <c r="AR380" s="11"/>
      <c r="AS380" s="11"/>
      <c r="AT380" s="11"/>
      <c r="AU380" s="11"/>
    </row>
    <row r="381" spans="2:47" s="12" customFormat="1" ht="25.8" customHeight="1" x14ac:dyDescent="0.2">
      <c r="B381" s="41"/>
      <c r="C381" s="77" t="s">
        <v>507</v>
      </c>
      <c r="D381" s="160" t="s">
        <v>506</v>
      </c>
      <c r="E381" s="86" t="s">
        <v>454</v>
      </c>
      <c r="F381" s="99">
        <f>92900+10000</f>
        <v>102900</v>
      </c>
      <c r="G381" s="100"/>
      <c r="H381" s="105" t="s">
        <v>455</v>
      </c>
      <c r="I381" s="102"/>
      <c r="J381" s="11"/>
      <c r="K381" s="11"/>
      <c r="L381" s="11"/>
      <c r="M381" s="11"/>
      <c r="N381" s="11"/>
      <c r="O381" s="11"/>
      <c r="P381" s="11"/>
      <c r="Q381" s="11"/>
      <c r="R381" s="11"/>
      <c r="S381" s="11"/>
      <c r="T381" s="11"/>
      <c r="U381" s="11"/>
      <c r="V381" s="11"/>
      <c r="W381" s="11"/>
      <c r="X381" s="11"/>
      <c r="Y381" s="11"/>
      <c r="Z381" s="11"/>
      <c r="AA381" s="11"/>
      <c r="AB381" s="11"/>
      <c r="AC381" s="11"/>
      <c r="AD381" s="11"/>
      <c r="AE381" s="11"/>
      <c r="AF381" s="11"/>
      <c r="AG381" s="11"/>
      <c r="AH381" s="11"/>
      <c r="AI381" s="11"/>
      <c r="AJ381" s="11"/>
      <c r="AK381" s="11"/>
      <c r="AL381" s="11"/>
      <c r="AM381" s="11"/>
      <c r="AN381" s="11"/>
      <c r="AO381" s="11"/>
      <c r="AP381" s="11"/>
      <c r="AQ381" s="11"/>
      <c r="AR381" s="11"/>
      <c r="AS381" s="11"/>
      <c r="AT381" s="11"/>
      <c r="AU381" s="11"/>
    </row>
    <row r="382" spans="2:47" s="12" customFormat="1" ht="13.8" customHeight="1" x14ac:dyDescent="0.2">
      <c r="B382" s="45" t="s">
        <v>146</v>
      </c>
      <c r="C382" s="13"/>
      <c r="D382" s="14" t="s">
        <v>18</v>
      </c>
      <c r="E382" s="15"/>
      <c r="F382" s="16"/>
      <c r="G382" s="34"/>
      <c r="H382" s="17"/>
      <c r="I382" s="35"/>
      <c r="J382" s="11"/>
      <c r="K382" s="11"/>
      <c r="L382" s="11"/>
      <c r="M382" s="11"/>
      <c r="N382" s="11"/>
      <c r="O382" s="11"/>
      <c r="P382" s="11"/>
      <c r="Q382" s="11"/>
      <c r="R382" s="11"/>
      <c r="S382" s="11"/>
      <c r="T382" s="11"/>
      <c r="U382" s="11"/>
      <c r="V382" s="11"/>
      <c r="W382" s="11"/>
      <c r="X382" s="11"/>
      <c r="Y382" s="11"/>
      <c r="Z382" s="11"/>
      <c r="AA382" s="11"/>
      <c r="AB382" s="11"/>
      <c r="AC382" s="11"/>
      <c r="AD382" s="11"/>
      <c r="AE382" s="11"/>
      <c r="AF382" s="11"/>
      <c r="AG382" s="11"/>
      <c r="AH382" s="11"/>
      <c r="AI382" s="11"/>
      <c r="AJ382" s="11"/>
      <c r="AK382" s="11"/>
      <c r="AL382" s="11"/>
      <c r="AM382" s="11"/>
      <c r="AN382" s="11"/>
      <c r="AO382" s="11"/>
      <c r="AP382" s="11"/>
      <c r="AQ382" s="11"/>
      <c r="AR382" s="11"/>
      <c r="AS382" s="11"/>
      <c r="AT382" s="11"/>
      <c r="AU382" s="11"/>
    </row>
    <row r="383" spans="2:47" s="12" customFormat="1" ht="13.8" customHeight="1" x14ac:dyDescent="0.2">
      <c r="B383" s="41" t="s">
        <v>146</v>
      </c>
      <c r="C383" s="65" t="s">
        <v>292</v>
      </c>
      <c r="D383" s="18" t="s">
        <v>147</v>
      </c>
      <c r="E383" s="171"/>
      <c r="F383" s="103">
        <v>54900</v>
      </c>
      <c r="G383" s="104"/>
      <c r="H383" s="105">
        <f>F383-(F383*H4/100)</f>
        <v>54900</v>
      </c>
      <c r="I383" s="98"/>
      <c r="J383" s="11"/>
      <c r="K383" s="11"/>
      <c r="L383" s="11"/>
      <c r="M383" s="11"/>
      <c r="N383" s="11"/>
      <c r="O383" s="11"/>
      <c r="P383" s="11"/>
      <c r="Q383" s="11"/>
      <c r="R383" s="11"/>
      <c r="S383" s="11"/>
      <c r="T383" s="11"/>
      <c r="U383" s="11"/>
      <c r="V383" s="11"/>
      <c r="W383" s="11"/>
      <c r="X383" s="11"/>
      <c r="Y383" s="11"/>
      <c r="Z383" s="11"/>
      <c r="AA383" s="11"/>
      <c r="AB383" s="11"/>
      <c r="AC383" s="11"/>
      <c r="AD383" s="11"/>
      <c r="AE383" s="11"/>
      <c r="AF383" s="11"/>
      <c r="AG383" s="11"/>
      <c r="AH383" s="11"/>
      <c r="AI383" s="11"/>
      <c r="AJ383" s="11"/>
      <c r="AK383" s="11"/>
      <c r="AL383" s="11"/>
      <c r="AM383" s="11"/>
      <c r="AN383" s="11"/>
      <c r="AO383" s="11"/>
      <c r="AP383" s="11"/>
      <c r="AQ383" s="11"/>
      <c r="AR383" s="11"/>
      <c r="AS383" s="11"/>
      <c r="AT383" s="11"/>
      <c r="AU383" s="11"/>
    </row>
    <row r="384" spans="2:47" s="12" customFormat="1" ht="14.25" customHeight="1" x14ac:dyDescent="0.2">
      <c r="B384" s="41" t="s">
        <v>146</v>
      </c>
      <c r="C384" s="65" t="s">
        <v>289</v>
      </c>
      <c r="D384" s="18" t="s">
        <v>149</v>
      </c>
      <c r="E384" s="172"/>
      <c r="F384" s="103">
        <v>55900</v>
      </c>
      <c r="G384" s="104"/>
      <c r="H384" s="105">
        <f>F384-(F384*H4/100)</f>
        <v>55900</v>
      </c>
      <c r="I384" s="98"/>
      <c r="J384" s="11"/>
      <c r="K384" s="11"/>
      <c r="L384" s="11"/>
      <c r="M384" s="11"/>
      <c r="N384" s="11"/>
      <c r="O384" s="11"/>
      <c r="P384" s="11"/>
      <c r="Q384" s="11"/>
      <c r="R384" s="11"/>
      <c r="S384" s="11"/>
      <c r="T384" s="11"/>
      <c r="U384" s="11"/>
      <c r="V384" s="11"/>
      <c r="W384" s="11"/>
      <c r="X384" s="11"/>
      <c r="Y384" s="11"/>
      <c r="Z384" s="11"/>
      <c r="AA384" s="11"/>
      <c r="AB384" s="11"/>
      <c r="AC384" s="11"/>
      <c r="AD384" s="11"/>
      <c r="AE384" s="11"/>
      <c r="AF384" s="11"/>
      <c r="AG384" s="11"/>
      <c r="AH384" s="11"/>
      <c r="AI384" s="11"/>
      <c r="AJ384" s="11"/>
      <c r="AK384" s="11"/>
      <c r="AL384" s="11"/>
      <c r="AM384" s="11"/>
      <c r="AN384" s="11"/>
      <c r="AO384" s="11"/>
      <c r="AP384" s="11"/>
      <c r="AQ384" s="11"/>
      <c r="AR384" s="11"/>
      <c r="AS384" s="11"/>
      <c r="AT384" s="11"/>
      <c r="AU384" s="11"/>
    </row>
    <row r="385" spans="2:47" s="12" customFormat="1" ht="13.8" customHeight="1" x14ac:dyDescent="0.2">
      <c r="B385" s="41" t="s">
        <v>146</v>
      </c>
      <c r="C385" s="65" t="s">
        <v>291</v>
      </c>
      <c r="D385" s="18" t="s">
        <v>148</v>
      </c>
      <c r="E385" s="172" t="s">
        <v>67</v>
      </c>
      <c r="F385" s="103">
        <v>55900</v>
      </c>
      <c r="G385" s="104"/>
      <c r="H385" s="105">
        <f>F385-(F385*H4/100)</f>
        <v>55900</v>
      </c>
      <c r="I385" s="98"/>
      <c r="J385" s="11"/>
      <c r="K385" s="11"/>
      <c r="L385" s="11"/>
      <c r="M385" s="11"/>
      <c r="N385" s="11"/>
      <c r="O385" s="11"/>
      <c r="P385" s="11"/>
      <c r="Q385" s="11"/>
      <c r="R385" s="11"/>
      <c r="S385" s="11"/>
      <c r="T385" s="11"/>
      <c r="U385" s="11"/>
      <c r="V385" s="11"/>
      <c r="W385" s="11"/>
      <c r="X385" s="11"/>
      <c r="Y385" s="11"/>
      <c r="Z385" s="11"/>
      <c r="AA385" s="11"/>
      <c r="AB385" s="11"/>
      <c r="AC385" s="11"/>
      <c r="AD385" s="11"/>
      <c r="AE385" s="11"/>
      <c r="AF385" s="11"/>
      <c r="AG385" s="11"/>
      <c r="AH385" s="11"/>
      <c r="AI385" s="11"/>
      <c r="AJ385" s="11"/>
      <c r="AK385" s="11"/>
      <c r="AL385" s="11"/>
      <c r="AM385" s="11"/>
      <c r="AN385" s="11"/>
      <c r="AO385" s="11"/>
      <c r="AP385" s="11"/>
      <c r="AQ385" s="11"/>
      <c r="AR385" s="11"/>
      <c r="AS385" s="11"/>
      <c r="AT385" s="11"/>
      <c r="AU385" s="11"/>
    </row>
    <row r="386" spans="2:47" s="12" customFormat="1" ht="13.8" customHeight="1" x14ac:dyDescent="0.2">
      <c r="B386" s="41" t="s">
        <v>146</v>
      </c>
      <c r="C386" s="65" t="s">
        <v>290</v>
      </c>
      <c r="D386" s="18" t="s">
        <v>150</v>
      </c>
      <c r="E386" s="172"/>
      <c r="F386" s="103">
        <v>55900</v>
      </c>
      <c r="G386" s="104"/>
      <c r="H386" s="105">
        <f>F386-(F386*H4/100)</f>
        <v>55900</v>
      </c>
      <c r="I386" s="98"/>
      <c r="J386" s="11"/>
      <c r="K386" s="11"/>
      <c r="L386" s="11"/>
      <c r="M386" s="11"/>
      <c r="N386" s="11"/>
      <c r="O386" s="11"/>
      <c r="P386" s="11"/>
      <c r="Q386" s="11"/>
      <c r="R386" s="11"/>
      <c r="S386" s="11"/>
      <c r="T386" s="11"/>
      <c r="U386" s="11"/>
      <c r="V386" s="11"/>
      <c r="W386" s="11"/>
      <c r="X386" s="11"/>
      <c r="Y386" s="11"/>
      <c r="Z386" s="11"/>
      <c r="AA386" s="11"/>
      <c r="AB386" s="11"/>
      <c r="AC386" s="11"/>
      <c r="AD386" s="11"/>
      <c r="AE386" s="11"/>
      <c r="AF386" s="11"/>
      <c r="AG386" s="11"/>
      <c r="AH386" s="11"/>
      <c r="AI386" s="11"/>
      <c r="AJ386" s="11"/>
      <c r="AK386" s="11"/>
      <c r="AL386" s="11"/>
      <c r="AM386" s="11"/>
      <c r="AN386" s="11"/>
      <c r="AO386" s="11"/>
      <c r="AP386" s="11"/>
      <c r="AQ386" s="11"/>
      <c r="AR386" s="11"/>
      <c r="AS386" s="11"/>
      <c r="AT386" s="11"/>
      <c r="AU386" s="11"/>
    </row>
    <row r="387" spans="2:47" s="12" customFormat="1" ht="13.8" customHeight="1" x14ac:dyDescent="0.2">
      <c r="B387" s="41" t="s">
        <v>146</v>
      </c>
      <c r="C387" s="65" t="s">
        <v>293</v>
      </c>
      <c r="D387" s="18" t="s">
        <v>183</v>
      </c>
      <c r="E387" s="172"/>
      <c r="F387" s="103">
        <v>55900</v>
      </c>
      <c r="G387" s="104"/>
      <c r="H387" s="105">
        <f>F387-(F387*H4/100)</f>
        <v>55900</v>
      </c>
      <c r="I387" s="98"/>
      <c r="J387" s="11"/>
      <c r="K387" s="11"/>
      <c r="L387" s="11"/>
      <c r="M387" s="11"/>
      <c r="N387" s="11"/>
      <c r="O387" s="11"/>
      <c r="P387" s="11"/>
      <c r="Q387" s="11"/>
      <c r="R387" s="11"/>
      <c r="S387" s="11"/>
      <c r="T387" s="11"/>
      <c r="U387" s="11"/>
      <c r="V387" s="11"/>
      <c r="W387" s="11"/>
      <c r="X387" s="11"/>
      <c r="Y387" s="11"/>
      <c r="Z387" s="11"/>
      <c r="AA387" s="11"/>
      <c r="AB387" s="11"/>
      <c r="AC387" s="11"/>
      <c r="AD387" s="11"/>
      <c r="AE387" s="11"/>
      <c r="AF387" s="11"/>
      <c r="AG387" s="11"/>
      <c r="AH387" s="11"/>
      <c r="AI387" s="11"/>
      <c r="AJ387" s="11"/>
      <c r="AK387" s="11"/>
      <c r="AL387" s="11"/>
      <c r="AM387" s="11"/>
      <c r="AN387" s="11"/>
      <c r="AO387" s="11"/>
      <c r="AP387" s="11"/>
      <c r="AQ387" s="11"/>
      <c r="AR387" s="11"/>
      <c r="AS387" s="11"/>
      <c r="AT387" s="11"/>
      <c r="AU387" s="11"/>
    </row>
    <row r="388" spans="2:47" s="12" customFormat="1" ht="13.8" customHeight="1" x14ac:dyDescent="0.2">
      <c r="B388" s="41" t="s">
        <v>146</v>
      </c>
      <c r="C388" s="65" t="s">
        <v>294</v>
      </c>
      <c r="D388" s="18" t="s">
        <v>175</v>
      </c>
      <c r="E388" s="173"/>
      <c r="F388" s="103">
        <v>71400</v>
      </c>
      <c r="G388" s="104"/>
      <c r="H388" s="105">
        <f>F388-(F388*H3/100)</f>
        <v>71400</v>
      </c>
      <c r="I388" s="98"/>
      <c r="J388" s="11"/>
      <c r="K388" s="11"/>
      <c r="L388" s="11"/>
      <c r="M388" s="11"/>
      <c r="N388" s="11"/>
      <c r="O388" s="11"/>
      <c r="P388" s="11"/>
      <c r="Q388" s="11"/>
      <c r="R388" s="11"/>
      <c r="S388" s="11"/>
      <c r="T388" s="11"/>
      <c r="U388" s="11"/>
      <c r="V388" s="11"/>
      <c r="W388" s="11"/>
      <c r="X388" s="11"/>
      <c r="Y388" s="11"/>
      <c r="Z388" s="11"/>
      <c r="AA388" s="11"/>
      <c r="AB388" s="11"/>
      <c r="AC388" s="11"/>
      <c r="AD388" s="11"/>
      <c r="AE388" s="11"/>
      <c r="AF388" s="11"/>
      <c r="AG388" s="11"/>
      <c r="AH388" s="11"/>
      <c r="AI388" s="11"/>
      <c r="AJ388" s="11"/>
      <c r="AK388" s="11"/>
      <c r="AL388" s="11"/>
      <c r="AM388" s="11"/>
      <c r="AN388" s="11"/>
      <c r="AO388" s="11"/>
      <c r="AP388" s="11"/>
      <c r="AQ388" s="11"/>
      <c r="AR388" s="11"/>
      <c r="AS388" s="11"/>
      <c r="AT388" s="11"/>
      <c r="AU388" s="11"/>
    </row>
    <row r="389" spans="2:47" s="12" customFormat="1" ht="13.8" customHeight="1" x14ac:dyDescent="0.2">
      <c r="B389" s="41" t="s">
        <v>146</v>
      </c>
      <c r="C389" s="65" t="s">
        <v>286</v>
      </c>
      <c r="D389" s="18" t="s">
        <v>151</v>
      </c>
      <c r="E389" s="171"/>
      <c r="F389" s="103">
        <v>71400</v>
      </c>
      <c r="G389" s="104"/>
      <c r="H389" s="105">
        <f>F389-(F389*H3/100)</f>
        <v>71400</v>
      </c>
      <c r="I389" s="98"/>
      <c r="J389" s="11"/>
      <c r="K389" s="11"/>
      <c r="L389" s="11"/>
      <c r="M389" s="11"/>
      <c r="N389" s="11"/>
      <c r="O389" s="11"/>
      <c r="P389" s="11"/>
      <c r="Q389" s="11"/>
      <c r="R389" s="11"/>
      <c r="S389" s="11"/>
      <c r="T389" s="11"/>
      <c r="U389" s="11"/>
      <c r="V389" s="11"/>
      <c r="W389" s="11"/>
      <c r="X389" s="11"/>
      <c r="Y389" s="11"/>
      <c r="Z389" s="11"/>
      <c r="AA389" s="11"/>
      <c r="AB389" s="11"/>
      <c r="AC389" s="11"/>
      <c r="AD389" s="11"/>
      <c r="AE389" s="11"/>
      <c r="AF389" s="11"/>
      <c r="AG389" s="11"/>
      <c r="AH389" s="11"/>
      <c r="AI389" s="11"/>
      <c r="AJ389" s="11"/>
      <c r="AK389" s="11"/>
      <c r="AL389" s="11"/>
      <c r="AM389" s="11"/>
      <c r="AN389" s="11"/>
      <c r="AO389" s="11"/>
      <c r="AP389" s="11"/>
      <c r="AQ389" s="11"/>
      <c r="AR389" s="11"/>
      <c r="AS389" s="11"/>
      <c r="AT389" s="11"/>
      <c r="AU389" s="11"/>
    </row>
    <row r="390" spans="2:47" s="12" customFormat="1" ht="13.8" customHeight="1" x14ac:dyDescent="0.2">
      <c r="B390" s="41" t="s">
        <v>146</v>
      </c>
      <c r="C390" s="65" t="s">
        <v>287</v>
      </c>
      <c r="D390" s="18" t="s">
        <v>152</v>
      </c>
      <c r="E390" s="172"/>
      <c r="F390" s="103">
        <v>72700</v>
      </c>
      <c r="G390" s="104"/>
      <c r="H390" s="105">
        <f>F390-(F390*H3/100)</f>
        <v>72700</v>
      </c>
      <c r="I390" s="98"/>
      <c r="J390" s="11"/>
      <c r="K390" s="11"/>
      <c r="L390" s="11"/>
      <c r="M390" s="11"/>
      <c r="N390" s="11"/>
      <c r="O390" s="11"/>
      <c r="P390" s="11"/>
      <c r="Q390" s="11"/>
      <c r="R390" s="11"/>
      <c r="S390" s="11"/>
      <c r="T390" s="11"/>
      <c r="U390" s="11"/>
      <c r="V390" s="11"/>
      <c r="W390" s="11"/>
      <c r="X390" s="11"/>
      <c r="Y390" s="11"/>
      <c r="Z390" s="11"/>
      <c r="AA390" s="11"/>
      <c r="AB390" s="11"/>
      <c r="AC390" s="11"/>
      <c r="AD390" s="11"/>
      <c r="AE390" s="11"/>
      <c r="AF390" s="11"/>
      <c r="AG390" s="11"/>
      <c r="AH390" s="11"/>
      <c r="AI390" s="11"/>
      <c r="AJ390" s="11"/>
      <c r="AK390" s="11"/>
      <c r="AL390" s="11"/>
      <c r="AM390" s="11"/>
      <c r="AN390" s="11"/>
      <c r="AO390" s="11"/>
      <c r="AP390" s="11"/>
      <c r="AQ390" s="11"/>
      <c r="AR390" s="11"/>
      <c r="AS390" s="11"/>
      <c r="AT390" s="11"/>
      <c r="AU390" s="11"/>
    </row>
    <row r="391" spans="2:47" s="12" customFormat="1" ht="13.8" customHeight="1" x14ac:dyDescent="0.2">
      <c r="B391" s="41" t="s">
        <v>146</v>
      </c>
      <c r="C391" s="65" t="s">
        <v>288</v>
      </c>
      <c r="D391" s="18" t="s">
        <v>153</v>
      </c>
      <c r="E391" s="172" t="s">
        <v>68</v>
      </c>
      <c r="F391" s="103">
        <v>72700</v>
      </c>
      <c r="G391" s="104"/>
      <c r="H391" s="105">
        <f>F391-(F391*H3/100)</f>
        <v>72700</v>
      </c>
      <c r="I391" s="98"/>
      <c r="J391" s="11"/>
      <c r="K391" s="11"/>
      <c r="L391" s="11"/>
      <c r="M391" s="11"/>
      <c r="N391" s="11"/>
      <c r="O391" s="11"/>
      <c r="P391" s="11"/>
      <c r="Q391" s="11"/>
      <c r="R391" s="11"/>
      <c r="S391" s="11"/>
      <c r="T391" s="11"/>
      <c r="U391" s="11"/>
      <c r="V391" s="11"/>
      <c r="W391" s="11"/>
      <c r="X391" s="11"/>
      <c r="Y391" s="11"/>
      <c r="Z391" s="11"/>
      <c r="AA391" s="11"/>
      <c r="AB391" s="11"/>
      <c r="AC391" s="11"/>
      <c r="AD391" s="11"/>
      <c r="AE391" s="11"/>
      <c r="AF391" s="11"/>
      <c r="AG391" s="11"/>
      <c r="AH391" s="11"/>
      <c r="AI391" s="11"/>
      <c r="AJ391" s="11"/>
      <c r="AK391" s="11"/>
      <c r="AL391" s="11"/>
      <c r="AM391" s="11"/>
      <c r="AN391" s="11"/>
      <c r="AO391" s="11"/>
      <c r="AP391" s="11"/>
      <c r="AQ391" s="11"/>
      <c r="AR391" s="11"/>
      <c r="AS391" s="11"/>
      <c r="AT391" s="11"/>
      <c r="AU391" s="11"/>
    </row>
    <row r="392" spans="2:47" s="12" customFormat="1" ht="13.8" customHeight="1" x14ac:dyDescent="0.2">
      <c r="B392" s="41" t="s">
        <v>146</v>
      </c>
      <c r="C392" s="65" t="s">
        <v>377</v>
      </c>
      <c r="D392" s="18" t="s">
        <v>154</v>
      </c>
      <c r="E392" s="172"/>
      <c r="F392" s="103">
        <v>72700</v>
      </c>
      <c r="G392" s="104"/>
      <c r="H392" s="105">
        <f>F392-(F392*H3/100)</f>
        <v>72700</v>
      </c>
      <c r="I392" s="98"/>
      <c r="J392" s="11"/>
      <c r="K392" s="11"/>
      <c r="L392" s="11"/>
      <c r="M392" s="11"/>
      <c r="N392" s="11"/>
      <c r="O392" s="11"/>
      <c r="P392" s="11"/>
      <c r="Q392" s="11"/>
      <c r="R392" s="11"/>
      <c r="S392" s="11"/>
      <c r="T392" s="11"/>
      <c r="U392" s="11"/>
      <c r="V392" s="11"/>
      <c r="W392" s="11"/>
      <c r="X392" s="11"/>
      <c r="Y392" s="11"/>
      <c r="Z392" s="11"/>
      <c r="AA392" s="11"/>
      <c r="AB392" s="11"/>
      <c r="AC392" s="11"/>
      <c r="AD392" s="11"/>
      <c r="AE392" s="11"/>
      <c r="AF392" s="11"/>
      <c r="AG392" s="11"/>
      <c r="AH392" s="11"/>
      <c r="AI392" s="11"/>
      <c r="AJ392" s="11"/>
      <c r="AK392" s="11"/>
      <c r="AL392" s="11"/>
      <c r="AM392" s="11"/>
      <c r="AN392" s="11"/>
      <c r="AO392" s="11"/>
      <c r="AP392" s="11"/>
      <c r="AQ392" s="11"/>
      <c r="AR392" s="11"/>
      <c r="AS392" s="11"/>
      <c r="AT392" s="11"/>
      <c r="AU392" s="11"/>
    </row>
    <row r="393" spans="2:47" s="12" customFormat="1" x14ac:dyDescent="0.2">
      <c r="B393" s="41" t="s">
        <v>146</v>
      </c>
      <c r="C393" s="65" t="s">
        <v>295</v>
      </c>
      <c r="D393" s="18" t="s">
        <v>403</v>
      </c>
      <c r="E393" s="172"/>
      <c r="F393" s="103">
        <v>72700</v>
      </c>
      <c r="G393" s="104"/>
      <c r="H393" s="105">
        <f>F393-(F393*H3/100)</f>
        <v>72700</v>
      </c>
      <c r="I393" s="98"/>
      <c r="J393" s="11"/>
      <c r="K393" s="11"/>
      <c r="L393" s="11"/>
      <c r="M393" s="11"/>
      <c r="N393" s="11"/>
      <c r="O393" s="11"/>
      <c r="P393" s="11"/>
      <c r="Q393" s="11"/>
      <c r="R393" s="11"/>
      <c r="S393" s="11"/>
      <c r="T393" s="11"/>
      <c r="U393" s="11"/>
      <c r="V393" s="11"/>
      <c r="W393" s="11"/>
      <c r="X393" s="11"/>
      <c r="Y393" s="11"/>
      <c r="Z393" s="11"/>
      <c r="AA393" s="11"/>
      <c r="AB393" s="11"/>
      <c r="AC393" s="11"/>
      <c r="AD393" s="11"/>
      <c r="AE393" s="11"/>
      <c r="AF393" s="11"/>
      <c r="AG393" s="11"/>
      <c r="AH393" s="11"/>
      <c r="AI393" s="11"/>
      <c r="AJ393" s="11"/>
      <c r="AK393" s="11"/>
      <c r="AL393" s="11"/>
      <c r="AM393" s="11"/>
      <c r="AN393" s="11"/>
      <c r="AO393" s="11"/>
      <c r="AP393" s="11"/>
      <c r="AQ393" s="11"/>
      <c r="AR393" s="11"/>
      <c r="AS393" s="11"/>
      <c r="AT393" s="11"/>
      <c r="AU393" s="11"/>
    </row>
    <row r="394" spans="2:47" s="12" customFormat="1" ht="14.25" customHeight="1" x14ac:dyDescent="0.2">
      <c r="B394" s="41" t="s">
        <v>146</v>
      </c>
      <c r="C394" s="65" t="s">
        <v>338</v>
      </c>
      <c r="D394" s="18" t="s">
        <v>167</v>
      </c>
      <c r="E394" s="173"/>
      <c r="F394" s="103">
        <v>92900</v>
      </c>
      <c r="G394" s="104"/>
      <c r="H394" s="105">
        <f>F394-(F394*H3/100)</f>
        <v>92900</v>
      </c>
      <c r="I394" s="98"/>
      <c r="J394" s="11"/>
      <c r="K394" s="11"/>
      <c r="L394" s="11"/>
      <c r="M394" s="11"/>
      <c r="N394" s="11"/>
      <c r="O394" s="11"/>
      <c r="P394" s="11"/>
      <c r="Q394" s="11"/>
      <c r="R394" s="11"/>
      <c r="S394" s="11"/>
      <c r="T394" s="11"/>
      <c r="U394" s="11"/>
      <c r="V394" s="11"/>
      <c r="W394" s="11"/>
      <c r="X394" s="11"/>
      <c r="Y394" s="11"/>
      <c r="Z394" s="11"/>
      <c r="AA394" s="11"/>
      <c r="AB394" s="11"/>
      <c r="AC394" s="11"/>
      <c r="AD394" s="11"/>
      <c r="AE394" s="11"/>
      <c r="AF394" s="11"/>
      <c r="AG394" s="11"/>
      <c r="AH394" s="11"/>
      <c r="AI394" s="11"/>
      <c r="AJ394" s="11"/>
      <c r="AK394" s="11"/>
      <c r="AL394" s="11"/>
      <c r="AM394" s="11"/>
      <c r="AN394" s="11"/>
      <c r="AO394" s="11"/>
      <c r="AP394" s="11"/>
      <c r="AQ394" s="11"/>
      <c r="AR394" s="11"/>
      <c r="AS394" s="11"/>
      <c r="AT394" s="11"/>
      <c r="AU394" s="11"/>
    </row>
    <row r="395" spans="2:47" s="12" customFormat="1" ht="13.2" customHeight="1" x14ac:dyDescent="0.2">
      <c r="B395" s="41" t="s">
        <v>146</v>
      </c>
      <c r="C395" s="68"/>
      <c r="D395" s="58" t="s">
        <v>7</v>
      </c>
      <c r="E395" s="87"/>
      <c r="F395" s="119"/>
      <c r="G395" s="120"/>
      <c r="H395" s="121"/>
      <c r="I395" s="122"/>
      <c r="J395" s="11"/>
      <c r="K395" s="11"/>
      <c r="L395" s="11"/>
      <c r="M395" s="11"/>
      <c r="N395" s="11"/>
      <c r="O395" s="11"/>
      <c r="P395" s="11"/>
      <c r="Q395" s="11"/>
      <c r="R395" s="11"/>
      <c r="S395" s="11"/>
      <c r="T395" s="11"/>
      <c r="U395" s="11"/>
      <c r="V395" s="11"/>
      <c r="W395" s="11"/>
      <c r="X395" s="11"/>
      <c r="Y395" s="11"/>
      <c r="Z395" s="11"/>
      <c r="AA395" s="11"/>
      <c r="AB395" s="11"/>
      <c r="AC395" s="11"/>
      <c r="AD395" s="11"/>
      <c r="AE395" s="11"/>
      <c r="AF395" s="11"/>
      <c r="AG395" s="11"/>
      <c r="AH395" s="11"/>
      <c r="AI395" s="11"/>
      <c r="AJ395" s="11"/>
      <c r="AK395" s="11"/>
      <c r="AL395" s="11"/>
      <c r="AM395" s="11"/>
      <c r="AN395" s="11"/>
      <c r="AO395" s="11"/>
      <c r="AP395" s="11"/>
      <c r="AQ395" s="11"/>
      <c r="AR395" s="11"/>
      <c r="AS395" s="11"/>
      <c r="AT395" s="11"/>
      <c r="AU395" s="11"/>
    </row>
    <row r="396" spans="2:47" s="12" customFormat="1" ht="14.25" customHeight="1" x14ac:dyDescent="0.2">
      <c r="B396" s="41" t="s">
        <v>146</v>
      </c>
      <c r="C396" s="77" t="s">
        <v>159</v>
      </c>
      <c r="D396" s="18" t="s">
        <v>155</v>
      </c>
      <c r="E396" s="40"/>
      <c r="F396" s="103">
        <v>13700</v>
      </c>
      <c r="G396" s="104"/>
      <c r="H396" s="105">
        <f>F396-(F396*H3/100)</f>
        <v>13700</v>
      </c>
      <c r="I396" s="98"/>
      <c r="J396" s="11"/>
      <c r="K396" s="11"/>
      <c r="L396" s="11"/>
      <c r="M396" s="11"/>
      <c r="N396" s="11"/>
      <c r="O396" s="11"/>
      <c r="P396" s="11"/>
      <c r="Q396" s="11"/>
      <c r="R396" s="11"/>
      <c r="S396" s="11"/>
      <c r="T396" s="11"/>
      <c r="U396" s="11"/>
      <c r="V396" s="11"/>
      <c r="W396" s="11"/>
      <c r="X396" s="11"/>
      <c r="Y396" s="11"/>
      <c r="Z396" s="11"/>
      <c r="AA396" s="11"/>
      <c r="AB396" s="11"/>
      <c r="AC396" s="11"/>
      <c r="AD396" s="11"/>
      <c r="AE396" s="11"/>
      <c r="AF396" s="11"/>
      <c r="AG396" s="11"/>
      <c r="AH396" s="11"/>
      <c r="AI396" s="11"/>
      <c r="AJ396" s="11"/>
      <c r="AK396" s="11"/>
      <c r="AL396" s="11"/>
      <c r="AM396" s="11"/>
      <c r="AN396" s="11"/>
      <c r="AO396" s="11"/>
      <c r="AP396" s="11"/>
      <c r="AQ396" s="11"/>
      <c r="AR396" s="11"/>
      <c r="AS396" s="11"/>
      <c r="AT396" s="11"/>
      <c r="AU396" s="11"/>
    </row>
    <row r="397" spans="2:47" s="12" customFormat="1" ht="14.25" customHeight="1" x14ac:dyDescent="0.2">
      <c r="B397" s="41" t="s">
        <v>146</v>
      </c>
      <c r="C397" s="77" t="s">
        <v>164</v>
      </c>
      <c r="D397" s="18" t="s">
        <v>163</v>
      </c>
      <c r="E397" s="38"/>
      <c r="F397" s="103">
        <v>13700</v>
      </c>
      <c r="G397" s="104"/>
      <c r="H397" s="105">
        <f>F397-(F397*H3/100)</f>
        <v>13700</v>
      </c>
      <c r="I397" s="98"/>
      <c r="J397" s="11"/>
      <c r="K397" s="11"/>
      <c r="L397" s="11"/>
      <c r="M397" s="11"/>
      <c r="N397" s="11"/>
      <c r="O397" s="11"/>
      <c r="P397" s="11"/>
      <c r="Q397" s="11"/>
      <c r="R397" s="11"/>
      <c r="S397" s="11"/>
      <c r="T397" s="11"/>
      <c r="U397" s="11"/>
      <c r="V397" s="11"/>
      <c r="W397" s="11"/>
      <c r="X397" s="11"/>
      <c r="Y397" s="11"/>
      <c r="Z397" s="11"/>
      <c r="AA397" s="11"/>
      <c r="AB397" s="11"/>
      <c r="AC397" s="11"/>
      <c r="AD397" s="11"/>
      <c r="AE397" s="11"/>
      <c r="AF397" s="11"/>
      <c r="AG397" s="11"/>
      <c r="AH397" s="11"/>
      <c r="AI397" s="11"/>
      <c r="AJ397" s="11"/>
      <c r="AK397" s="11"/>
      <c r="AL397" s="11"/>
      <c r="AM397" s="11"/>
      <c r="AN397" s="11"/>
      <c r="AO397" s="11"/>
      <c r="AP397" s="11"/>
      <c r="AQ397" s="11"/>
      <c r="AR397" s="11"/>
      <c r="AS397" s="11"/>
      <c r="AT397" s="11"/>
      <c r="AU397" s="11"/>
    </row>
    <row r="398" spans="2:47" s="12" customFormat="1" ht="12" customHeight="1" x14ac:dyDescent="0.2">
      <c r="B398" s="41" t="s">
        <v>146</v>
      </c>
      <c r="C398" s="77" t="s">
        <v>77</v>
      </c>
      <c r="D398" s="18" t="s">
        <v>71</v>
      </c>
      <c r="E398" s="38"/>
      <c r="F398" s="103">
        <v>13700</v>
      </c>
      <c r="G398" s="104"/>
      <c r="H398" s="105">
        <f>F398-(F398*H3/100)</f>
        <v>13700</v>
      </c>
      <c r="I398" s="98"/>
      <c r="J398" s="11"/>
      <c r="K398" s="11"/>
      <c r="L398" s="11"/>
      <c r="M398" s="11"/>
      <c r="N398" s="11"/>
      <c r="O398" s="11"/>
      <c r="P398" s="11"/>
      <c r="Q398" s="11"/>
      <c r="R398" s="11"/>
      <c r="S398" s="11"/>
      <c r="T398" s="11"/>
      <c r="U398" s="11"/>
      <c r="V398" s="11"/>
      <c r="W398" s="11"/>
      <c r="X398" s="11"/>
      <c r="Y398" s="11"/>
      <c r="Z398" s="11"/>
      <c r="AA398" s="11"/>
      <c r="AB398" s="11"/>
      <c r="AC398" s="11"/>
      <c r="AD398" s="11"/>
      <c r="AE398" s="11"/>
      <c r="AF398" s="11"/>
      <c r="AG398" s="11"/>
      <c r="AH398" s="11"/>
      <c r="AI398" s="11"/>
      <c r="AJ398" s="11"/>
      <c r="AK398" s="11"/>
      <c r="AL398" s="11"/>
      <c r="AM398" s="11"/>
      <c r="AN398" s="11"/>
      <c r="AO398" s="11"/>
      <c r="AP398" s="11"/>
      <c r="AQ398" s="11"/>
      <c r="AR398" s="11"/>
      <c r="AS398" s="11"/>
      <c r="AT398" s="11"/>
      <c r="AU398" s="11"/>
    </row>
    <row r="399" spans="2:47" s="12" customFormat="1" ht="12" customHeight="1" x14ac:dyDescent="0.2">
      <c r="B399" s="41" t="s">
        <v>146</v>
      </c>
      <c r="C399" s="77" t="s">
        <v>79</v>
      </c>
      <c r="D399" s="18" t="s">
        <v>72</v>
      </c>
      <c r="E399" s="38" t="s">
        <v>67</v>
      </c>
      <c r="F399" s="103">
        <v>13700</v>
      </c>
      <c r="G399" s="104"/>
      <c r="H399" s="105">
        <f>F399-(F399*H3/100)</f>
        <v>13700</v>
      </c>
      <c r="I399" s="98"/>
      <c r="J399" s="11"/>
      <c r="K399" s="11"/>
      <c r="L399" s="11"/>
      <c r="M399" s="11"/>
      <c r="N399" s="11"/>
      <c r="O399" s="11"/>
      <c r="P399" s="11"/>
      <c r="Q399" s="11"/>
      <c r="R399" s="11"/>
      <c r="S399" s="11"/>
      <c r="T399" s="11"/>
      <c r="U399" s="11"/>
      <c r="V399" s="11"/>
      <c r="W399" s="11"/>
      <c r="X399" s="11"/>
      <c r="Y399" s="11"/>
      <c r="Z399" s="11"/>
      <c r="AA399" s="11"/>
      <c r="AB399" s="11"/>
      <c r="AC399" s="11"/>
      <c r="AD399" s="11"/>
      <c r="AE399" s="11"/>
      <c r="AF399" s="11"/>
      <c r="AG399" s="11"/>
      <c r="AH399" s="11"/>
      <c r="AI399" s="11"/>
      <c r="AJ399" s="11"/>
      <c r="AK399" s="11"/>
      <c r="AL399" s="11"/>
      <c r="AM399" s="11"/>
      <c r="AN399" s="11"/>
      <c r="AO399" s="11"/>
      <c r="AP399" s="11"/>
      <c r="AQ399" s="11"/>
      <c r="AR399" s="11"/>
      <c r="AS399" s="11"/>
      <c r="AT399" s="11"/>
      <c r="AU399" s="11"/>
    </row>
    <row r="400" spans="2:47" s="12" customFormat="1" ht="11.25" customHeight="1" x14ac:dyDescent="0.2">
      <c r="B400" s="41" t="s">
        <v>146</v>
      </c>
      <c r="C400" s="77" t="s">
        <v>160</v>
      </c>
      <c r="D400" s="18" t="s">
        <v>156</v>
      </c>
      <c r="E400" s="38"/>
      <c r="F400" s="103">
        <v>7700</v>
      </c>
      <c r="G400" s="104"/>
      <c r="H400" s="105">
        <f>F400-(F400*H3/100)</f>
        <v>7700</v>
      </c>
      <c r="I400" s="98"/>
      <c r="J400" s="11"/>
      <c r="K400" s="11"/>
      <c r="L400" s="11"/>
      <c r="M400" s="11"/>
      <c r="N400" s="11"/>
      <c r="O400" s="11"/>
      <c r="P400" s="11"/>
      <c r="Q400" s="11"/>
      <c r="R400" s="11"/>
      <c r="S400" s="11"/>
      <c r="T400" s="11"/>
      <c r="U400" s="11"/>
      <c r="V400" s="11"/>
      <c r="W400" s="11"/>
      <c r="X400" s="11"/>
      <c r="Y400" s="11"/>
      <c r="Z400" s="11"/>
      <c r="AA400" s="11"/>
      <c r="AB400" s="11"/>
      <c r="AC400" s="11"/>
      <c r="AD400" s="11"/>
      <c r="AE400" s="11"/>
      <c r="AF400" s="11"/>
      <c r="AG400" s="11"/>
      <c r="AH400" s="11"/>
      <c r="AI400" s="11"/>
      <c r="AJ400" s="11"/>
      <c r="AK400" s="11"/>
      <c r="AL400" s="11"/>
      <c r="AM400" s="11"/>
      <c r="AN400" s="11"/>
      <c r="AO400" s="11"/>
      <c r="AP400" s="11"/>
      <c r="AQ400" s="11"/>
      <c r="AR400" s="11"/>
      <c r="AS400" s="11"/>
      <c r="AT400" s="11"/>
      <c r="AU400" s="11"/>
    </row>
    <row r="401" spans="2:47" s="12" customFormat="1" ht="14.4" customHeight="1" x14ac:dyDescent="0.2">
      <c r="B401" s="41" t="s">
        <v>146</v>
      </c>
      <c r="C401" s="77" t="s">
        <v>92</v>
      </c>
      <c r="D401" s="18" t="s">
        <v>91</v>
      </c>
      <c r="E401" s="38"/>
      <c r="F401" s="103">
        <v>7700</v>
      </c>
      <c r="G401" s="104"/>
      <c r="H401" s="105">
        <f>F401-(F401*H3/100)</f>
        <v>7700</v>
      </c>
      <c r="I401" s="98"/>
      <c r="J401" s="11"/>
      <c r="K401" s="11"/>
      <c r="L401" s="11"/>
      <c r="M401" s="11"/>
      <c r="N401" s="11"/>
      <c r="O401" s="11"/>
      <c r="P401" s="11"/>
      <c r="Q401" s="11"/>
      <c r="R401" s="11"/>
      <c r="S401" s="11"/>
      <c r="T401" s="11"/>
      <c r="U401" s="11"/>
      <c r="V401" s="11"/>
      <c r="W401" s="11"/>
      <c r="X401" s="11"/>
      <c r="Y401" s="11"/>
      <c r="Z401" s="11"/>
      <c r="AA401" s="11"/>
      <c r="AB401" s="11"/>
      <c r="AC401" s="11"/>
      <c r="AD401" s="11"/>
      <c r="AE401" s="11"/>
      <c r="AF401" s="11"/>
      <c r="AG401" s="11"/>
      <c r="AH401" s="11"/>
      <c r="AI401" s="11"/>
      <c r="AJ401" s="11"/>
      <c r="AK401" s="11"/>
      <c r="AL401" s="11"/>
      <c r="AM401" s="11"/>
      <c r="AN401" s="11"/>
      <c r="AO401" s="11"/>
      <c r="AP401" s="11"/>
      <c r="AQ401" s="11"/>
      <c r="AR401" s="11"/>
      <c r="AS401" s="11"/>
      <c r="AT401" s="11"/>
      <c r="AU401" s="11"/>
    </row>
    <row r="402" spans="2:47" s="12" customFormat="1" ht="14.4" customHeight="1" x14ac:dyDescent="0.2">
      <c r="B402" s="41" t="s">
        <v>146</v>
      </c>
      <c r="C402" s="77" t="s">
        <v>78</v>
      </c>
      <c r="D402" s="18" t="s">
        <v>73</v>
      </c>
      <c r="E402" s="39"/>
      <c r="F402" s="103">
        <v>7700</v>
      </c>
      <c r="G402" s="104"/>
      <c r="H402" s="105">
        <f>F402-(F402*H3/100)</f>
        <v>7700</v>
      </c>
      <c r="I402" s="98"/>
      <c r="J402" s="11"/>
      <c r="K402" s="11"/>
      <c r="L402" s="11"/>
      <c r="M402" s="11"/>
      <c r="N402" s="11"/>
      <c r="O402" s="11"/>
      <c r="P402" s="11"/>
      <c r="Q402" s="11"/>
      <c r="R402" s="11"/>
      <c r="S402" s="11"/>
      <c r="T402" s="11"/>
      <c r="U402" s="11"/>
      <c r="V402" s="11"/>
      <c r="W402" s="11"/>
      <c r="X402" s="11"/>
      <c r="Y402" s="11"/>
      <c r="Z402" s="11"/>
      <c r="AA402" s="11"/>
      <c r="AB402" s="11"/>
      <c r="AC402" s="11"/>
      <c r="AD402" s="11"/>
      <c r="AE402" s="11"/>
      <c r="AF402" s="11"/>
      <c r="AG402" s="11"/>
      <c r="AH402" s="11"/>
      <c r="AI402" s="11"/>
      <c r="AJ402" s="11"/>
      <c r="AK402" s="11"/>
      <c r="AL402" s="11"/>
      <c r="AM402" s="11"/>
      <c r="AN402" s="11"/>
      <c r="AO402" s="11"/>
      <c r="AP402" s="11"/>
      <c r="AQ402" s="11"/>
      <c r="AR402" s="11"/>
      <c r="AS402" s="11"/>
      <c r="AT402" s="11"/>
      <c r="AU402" s="11"/>
    </row>
    <row r="403" spans="2:47" s="12" customFormat="1" ht="11.25" customHeight="1" x14ac:dyDescent="0.2">
      <c r="B403" s="41" t="s">
        <v>146</v>
      </c>
      <c r="C403" s="78" t="s">
        <v>161</v>
      </c>
      <c r="D403" s="53" t="s">
        <v>157</v>
      </c>
      <c r="E403" s="27"/>
      <c r="F403" s="123">
        <v>20600</v>
      </c>
      <c r="G403" s="124"/>
      <c r="H403" s="125">
        <f>F403-(F403*H3/100)</f>
        <v>20600</v>
      </c>
      <c r="I403" s="126"/>
      <c r="J403" s="11"/>
      <c r="K403" s="11"/>
      <c r="L403" s="11"/>
      <c r="M403" s="11"/>
      <c r="N403" s="11"/>
      <c r="O403" s="11"/>
      <c r="P403" s="11"/>
      <c r="Q403" s="11"/>
      <c r="R403" s="11"/>
      <c r="S403" s="11"/>
      <c r="T403" s="11"/>
      <c r="U403" s="11"/>
      <c r="V403" s="11"/>
      <c r="W403" s="11"/>
      <c r="X403" s="11"/>
      <c r="Y403" s="11"/>
      <c r="Z403" s="11"/>
      <c r="AA403" s="11"/>
      <c r="AB403" s="11"/>
      <c r="AC403" s="11"/>
      <c r="AD403" s="11"/>
      <c r="AE403" s="11"/>
      <c r="AF403" s="11"/>
      <c r="AG403" s="11"/>
      <c r="AH403" s="11"/>
      <c r="AI403" s="11"/>
      <c r="AJ403" s="11"/>
      <c r="AK403" s="11"/>
      <c r="AL403" s="11"/>
      <c r="AM403" s="11"/>
      <c r="AN403" s="11"/>
      <c r="AO403" s="11"/>
      <c r="AP403" s="11"/>
      <c r="AQ403" s="11"/>
      <c r="AR403" s="11"/>
      <c r="AS403" s="11"/>
      <c r="AT403" s="11"/>
      <c r="AU403" s="11"/>
    </row>
    <row r="404" spans="2:47" s="12" customFormat="1" ht="13.2" customHeight="1" x14ac:dyDescent="0.2">
      <c r="B404" s="41" t="s">
        <v>146</v>
      </c>
      <c r="C404" s="78" t="s">
        <v>166</v>
      </c>
      <c r="D404" s="53" t="s">
        <v>165</v>
      </c>
      <c r="E404" s="31"/>
      <c r="F404" s="123">
        <v>20600</v>
      </c>
      <c r="G404" s="124"/>
      <c r="H404" s="125">
        <f>F404-(F404*H3/100)</f>
        <v>20600</v>
      </c>
      <c r="I404" s="126"/>
      <c r="J404" s="11"/>
      <c r="K404" s="11"/>
      <c r="L404" s="11"/>
      <c r="M404" s="11"/>
      <c r="N404" s="11"/>
      <c r="O404" s="11"/>
      <c r="P404" s="11"/>
      <c r="Q404" s="11"/>
      <c r="R404" s="11"/>
      <c r="S404" s="11"/>
      <c r="T404" s="11"/>
      <c r="U404" s="11"/>
      <c r="V404" s="11"/>
      <c r="W404" s="11"/>
      <c r="X404" s="11"/>
      <c r="Y404" s="11"/>
      <c r="Z404" s="11"/>
      <c r="AA404" s="11"/>
      <c r="AB404" s="11"/>
      <c r="AC404" s="11"/>
      <c r="AD404" s="11"/>
      <c r="AE404" s="11"/>
      <c r="AF404" s="11"/>
      <c r="AG404" s="11"/>
      <c r="AH404" s="11"/>
      <c r="AI404" s="11"/>
      <c r="AJ404" s="11"/>
      <c r="AK404" s="11"/>
      <c r="AL404" s="11"/>
      <c r="AM404" s="11"/>
      <c r="AN404" s="11"/>
      <c r="AO404" s="11"/>
      <c r="AP404" s="11"/>
      <c r="AQ404" s="11"/>
      <c r="AR404" s="11"/>
      <c r="AS404" s="11"/>
      <c r="AT404" s="11"/>
      <c r="AU404" s="11"/>
    </row>
    <row r="405" spans="2:47" s="12" customFormat="1" ht="12" customHeight="1" x14ac:dyDescent="0.2">
      <c r="B405" s="41" t="s">
        <v>146</v>
      </c>
      <c r="C405" s="78" t="s">
        <v>80</v>
      </c>
      <c r="D405" s="53" t="s">
        <v>74</v>
      </c>
      <c r="E405" s="31"/>
      <c r="F405" s="123">
        <v>20600</v>
      </c>
      <c r="G405" s="124"/>
      <c r="H405" s="125">
        <f>F405-(F405*H3/100)</f>
        <v>20600</v>
      </c>
      <c r="I405" s="126"/>
      <c r="J405" s="11"/>
      <c r="K405" s="11"/>
      <c r="L405" s="11"/>
      <c r="M405" s="11"/>
      <c r="N405" s="11"/>
      <c r="O405" s="11"/>
      <c r="P405" s="11"/>
      <c r="Q405" s="11"/>
      <c r="R405" s="11"/>
      <c r="S405" s="11"/>
      <c r="T405" s="11"/>
      <c r="U405" s="11"/>
      <c r="V405" s="11"/>
      <c r="W405" s="11"/>
      <c r="X405" s="11"/>
      <c r="Y405" s="11"/>
      <c r="Z405" s="11"/>
      <c r="AA405" s="11"/>
      <c r="AB405" s="11"/>
      <c r="AC405" s="11"/>
      <c r="AD405" s="11"/>
      <c r="AE405" s="11"/>
      <c r="AF405" s="11"/>
      <c r="AG405" s="11"/>
      <c r="AH405" s="11"/>
      <c r="AI405" s="11"/>
      <c r="AJ405" s="11"/>
      <c r="AK405" s="11"/>
      <c r="AL405" s="11"/>
      <c r="AM405" s="11"/>
      <c r="AN405" s="11"/>
      <c r="AO405" s="11"/>
      <c r="AP405" s="11"/>
      <c r="AQ405" s="11"/>
      <c r="AR405" s="11"/>
      <c r="AS405" s="11"/>
      <c r="AT405" s="11"/>
      <c r="AU405" s="11"/>
    </row>
    <row r="406" spans="2:47" s="12" customFormat="1" ht="14.4" customHeight="1" x14ac:dyDescent="0.2">
      <c r="B406" s="41" t="s">
        <v>146</v>
      </c>
      <c r="C406" s="78" t="s">
        <v>82</v>
      </c>
      <c r="D406" s="53" t="s">
        <v>75</v>
      </c>
      <c r="E406" s="31" t="s">
        <v>263</v>
      </c>
      <c r="F406" s="123">
        <v>20600</v>
      </c>
      <c r="G406" s="124"/>
      <c r="H406" s="125">
        <f>F406-(F406*H3/100)</f>
        <v>20600</v>
      </c>
      <c r="I406" s="126"/>
      <c r="J406" s="11"/>
      <c r="K406" s="11"/>
      <c r="L406" s="11"/>
      <c r="M406" s="11"/>
      <c r="N406" s="11"/>
      <c r="O406" s="11"/>
      <c r="P406" s="11"/>
      <c r="Q406" s="11"/>
      <c r="R406" s="11"/>
      <c r="S406" s="11"/>
      <c r="T406" s="11"/>
      <c r="U406" s="11"/>
      <c r="V406" s="11"/>
      <c r="W406" s="11"/>
      <c r="X406" s="11"/>
      <c r="Y406" s="11"/>
      <c r="Z406" s="11"/>
      <c r="AA406" s="11"/>
      <c r="AB406" s="11"/>
      <c r="AC406" s="11"/>
      <c r="AD406" s="11"/>
      <c r="AE406" s="11"/>
      <c r="AF406" s="11"/>
      <c r="AG406" s="11"/>
      <c r="AH406" s="11"/>
      <c r="AI406" s="11"/>
      <c r="AJ406" s="11"/>
      <c r="AK406" s="11"/>
      <c r="AL406" s="11"/>
      <c r="AM406" s="11"/>
      <c r="AN406" s="11"/>
      <c r="AO406" s="11"/>
      <c r="AP406" s="11"/>
      <c r="AQ406" s="11"/>
      <c r="AR406" s="11"/>
      <c r="AS406" s="11"/>
      <c r="AT406" s="11"/>
      <c r="AU406" s="11"/>
    </row>
    <row r="407" spans="2:47" s="12" customFormat="1" ht="13.2" customHeight="1" x14ac:dyDescent="0.2">
      <c r="B407" s="41" t="s">
        <v>146</v>
      </c>
      <c r="C407" s="78" t="s">
        <v>162</v>
      </c>
      <c r="D407" s="53" t="s">
        <v>158</v>
      </c>
      <c r="E407" s="31"/>
      <c r="F407" s="123">
        <v>11600</v>
      </c>
      <c r="G407" s="124"/>
      <c r="H407" s="125">
        <f>F407-(F407*H3/100)</f>
        <v>11600</v>
      </c>
      <c r="I407" s="126"/>
      <c r="J407" s="11"/>
      <c r="K407" s="11"/>
      <c r="L407" s="11"/>
      <c r="M407" s="11"/>
      <c r="N407" s="11"/>
      <c r="O407" s="11"/>
      <c r="P407" s="11"/>
      <c r="Q407" s="11"/>
      <c r="R407" s="11"/>
      <c r="S407" s="11"/>
      <c r="T407" s="11"/>
      <c r="U407" s="11"/>
      <c r="V407" s="11"/>
      <c r="W407" s="11"/>
      <c r="X407" s="11"/>
      <c r="Y407" s="11"/>
      <c r="Z407" s="11"/>
      <c r="AA407" s="11"/>
      <c r="AB407" s="11"/>
      <c r="AC407" s="11"/>
      <c r="AD407" s="11"/>
      <c r="AE407" s="11"/>
      <c r="AF407" s="11"/>
      <c r="AG407" s="11"/>
      <c r="AH407" s="11"/>
      <c r="AI407" s="11"/>
      <c r="AJ407" s="11"/>
      <c r="AK407" s="11"/>
      <c r="AL407" s="11"/>
      <c r="AM407" s="11"/>
      <c r="AN407" s="11"/>
      <c r="AO407" s="11"/>
      <c r="AP407" s="11"/>
      <c r="AQ407" s="11"/>
      <c r="AR407" s="11"/>
      <c r="AS407" s="11"/>
      <c r="AT407" s="11"/>
      <c r="AU407" s="11"/>
    </row>
    <row r="408" spans="2:47" s="12" customFormat="1" ht="13.8" customHeight="1" x14ac:dyDescent="0.2">
      <c r="B408" s="41" t="s">
        <v>146</v>
      </c>
      <c r="C408" s="78" t="s">
        <v>93</v>
      </c>
      <c r="D408" s="53" t="s">
        <v>90</v>
      </c>
      <c r="E408" s="31"/>
      <c r="F408" s="123">
        <v>11600</v>
      </c>
      <c r="G408" s="124"/>
      <c r="H408" s="125">
        <f>F408-(F408*H3/100)</f>
        <v>11600</v>
      </c>
      <c r="I408" s="126"/>
      <c r="J408" s="11"/>
      <c r="K408" s="11"/>
      <c r="L408" s="11"/>
      <c r="M408" s="11"/>
      <c r="N408" s="11"/>
      <c r="O408" s="11"/>
      <c r="P408" s="11"/>
      <c r="Q408" s="11"/>
      <c r="R408" s="11"/>
      <c r="S408" s="11"/>
      <c r="T408" s="11"/>
      <c r="U408" s="11"/>
      <c r="V408" s="11"/>
      <c r="W408" s="11"/>
      <c r="X408" s="11"/>
      <c r="Y408" s="11"/>
      <c r="Z408" s="11"/>
      <c r="AA408" s="11"/>
      <c r="AB408" s="11"/>
      <c r="AC408" s="11"/>
      <c r="AD408" s="11"/>
      <c r="AE408" s="11"/>
      <c r="AF408" s="11"/>
      <c r="AG408" s="11"/>
      <c r="AH408" s="11"/>
      <c r="AI408" s="11"/>
      <c r="AJ408" s="11"/>
      <c r="AK408" s="11"/>
      <c r="AL408" s="11"/>
      <c r="AM408" s="11"/>
      <c r="AN408" s="11"/>
      <c r="AO408" s="11"/>
      <c r="AP408" s="11"/>
      <c r="AQ408" s="11"/>
      <c r="AR408" s="11"/>
      <c r="AS408" s="11"/>
      <c r="AT408" s="11"/>
      <c r="AU408" s="11"/>
    </row>
    <row r="409" spans="2:47" s="12" customFormat="1" x14ac:dyDescent="0.2">
      <c r="B409" s="41" t="s">
        <v>146</v>
      </c>
      <c r="C409" s="78" t="s">
        <v>81</v>
      </c>
      <c r="D409" s="53" t="s">
        <v>76</v>
      </c>
      <c r="E409" s="90"/>
      <c r="F409" s="123">
        <v>11600</v>
      </c>
      <c r="G409" s="124"/>
      <c r="H409" s="125">
        <f>F409-(F409*H3/100)</f>
        <v>11600</v>
      </c>
      <c r="I409" s="126"/>
      <c r="J409" s="11"/>
      <c r="K409" s="11"/>
      <c r="L409" s="11"/>
      <c r="M409" s="11"/>
      <c r="N409" s="11"/>
      <c r="O409" s="11"/>
      <c r="P409" s="11"/>
      <c r="Q409" s="11"/>
      <c r="R409" s="11"/>
      <c r="S409" s="11"/>
      <c r="T409" s="11"/>
      <c r="U409" s="11"/>
      <c r="V409" s="11"/>
      <c r="W409" s="11"/>
      <c r="X409" s="11"/>
      <c r="Y409" s="11"/>
      <c r="Z409" s="11"/>
      <c r="AA409" s="11"/>
      <c r="AB409" s="11"/>
      <c r="AC409" s="11"/>
      <c r="AD409" s="11"/>
      <c r="AE409" s="11"/>
      <c r="AF409" s="11"/>
      <c r="AG409" s="11"/>
      <c r="AH409" s="11"/>
      <c r="AI409" s="11"/>
      <c r="AJ409" s="11"/>
      <c r="AK409" s="11"/>
      <c r="AL409" s="11"/>
      <c r="AM409" s="11"/>
      <c r="AN409" s="11"/>
      <c r="AO409" s="11"/>
      <c r="AP409" s="11"/>
      <c r="AQ409" s="11"/>
      <c r="AR409" s="11"/>
      <c r="AS409" s="11"/>
      <c r="AT409" s="11"/>
      <c r="AU409" s="11"/>
    </row>
    <row r="410" spans="2:47" s="12" customFormat="1" ht="12.75" customHeight="1" x14ac:dyDescent="0.2">
      <c r="B410" s="41" t="s">
        <v>146</v>
      </c>
      <c r="C410" s="65" t="s">
        <v>322</v>
      </c>
      <c r="D410" s="18" t="s">
        <v>8</v>
      </c>
      <c r="E410" s="85"/>
      <c r="F410" s="103">
        <v>2000</v>
      </c>
      <c r="G410" s="104"/>
      <c r="H410" s="106"/>
      <c r="I410" s="98"/>
      <c r="J410" s="11"/>
      <c r="K410" s="11"/>
      <c r="L410" s="11"/>
      <c r="M410" s="11"/>
      <c r="N410" s="11"/>
      <c r="O410" s="11"/>
      <c r="P410" s="11"/>
      <c r="Q410" s="11"/>
      <c r="R410" s="11"/>
      <c r="S410" s="11"/>
      <c r="T410" s="11"/>
      <c r="U410" s="11"/>
      <c r="V410" s="11"/>
      <c r="W410" s="11"/>
      <c r="X410" s="11"/>
      <c r="Y410" s="11"/>
      <c r="Z410" s="11"/>
      <c r="AA410" s="11"/>
      <c r="AB410" s="11"/>
      <c r="AC410" s="11"/>
      <c r="AD410" s="11"/>
      <c r="AE410" s="11"/>
      <c r="AF410" s="11"/>
      <c r="AG410" s="11"/>
      <c r="AH410" s="11"/>
      <c r="AI410" s="11"/>
      <c r="AJ410" s="11"/>
      <c r="AK410" s="11"/>
      <c r="AL410" s="11"/>
      <c r="AM410" s="11"/>
      <c r="AN410" s="11"/>
      <c r="AO410" s="11"/>
      <c r="AP410" s="11"/>
      <c r="AQ410" s="11"/>
      <c r="AR410" s="11"/>
      <c r="AS410" s="11"/>
      <c r="AT410" s="11"/>
      <c r="AU410" s="11"/>
    </row>
    <row r="411" spans="2:47" s="12" customFormat="1" ht="22.2" customHeight="1" x14ac:dyDescent="0.2">
      <c r="B411" s="41" t="s">
        <v>146</v>
      </c>
      <c r="C411" s="80" t="s">
        <v>327</v>
      </c>
      <c r="D411" s="32" t="s">
        <v>339</v>
      </c>
      <c r="E411" s="40"/>
      <c r="F411" s="107">
        <v>3200</v>
      </c>
      <c r="G411" s="108"/>
      <c r="H411" s="109"/>
      <c r="I411" s="110"/>
      <c r="J411" s="11"/>
      <c r="K411" s="11"/>
      <c r="L411" s="11"/>
      <c r="M411" s="11"/>
      <c r="N411" s="11"/>
      <c r="O411" s="11"/>
      <c r="P411" s="11"/>
      <c r="Q411" s="11"/>
      <c r="R411" s="11"/>
      <c r="S411" s="11"/>
      <c r="T411" s="11"/>
      <c r="U411" s="11"/>
      <c r="V411" s="11"/>
      <c r="W411" s="11"/>
      <c r="X411" s="11"/>
      <c r="Y411" s="11"/>
      <c r="Z411" s="11"/>
      <c r="AA411" s="11"/>
      <c r="AB411" s="11"/>
      <c r="AC411" s="11"/>
      <c r="AD411" s="11"/>
      <c r="AE411" s="11"/>
      <c r="AF411" s="11"/>
      <c r="AG411" s="11"/>
      <c r="AH411" s="11"/>
      <c r="AI411" s="11"/>
      <c r="AJ411" s="11"/>
      <c r="AK411" s="11"/>
      <c r="AL411" s="11"/>
      <c r="AM411" s="11"/>
      <c r="AN411" s="11"/>
      <c r="AO411" s="11"/>
      <c r="AP411" s="11"/>
      <c r="AQ411" s="11"/>
      <c r="AR411" s="11"/>
      <c r="AS411" s="11"/>
      <c r="AT411" s="11"/>
      <c r="AU411" s="11"/>
    </row>
    <row r="412" spans="2:47" s="12" customFormat="1" ht="13.8" customHeight="1" x14ac:dyDescent="0.2">
      <c r="B412" s="41" t="s">
        <v>146</v>
      </c>
      <c r="C412" s="80" t="s">
        <v>326</v>
      </c>
      <c r="D412" s="32" t="s">
        <v>336</v>
      </c>
      <c r="E412" s="40"/>
      <c r="F412" s="107">
        <v>6600</v>
      </c>
      <c r="G412" s="108"/>
      <c r="H412" s="109"/>
      <c r="I412" s="110"/>
      <c r="J412" s="11"/>
      <c r="K412" s="11"/>
      <c r="L412" s="11"/>
      <c r="M412" s="11"/>
      <c r="N412" s="11"/>
      <c r="O412" s="11"/>
      <c r="P412" s="11"/>
      <c r="Q412" s="11"/>
      <c r="R412" s="11"/>
      <c r="S412" s="11"/>
      <c r="T412" s="11"/>
      <c r="U412" s="11"/>
      <c r="V412" s="11"/>
      <c r="W412" s="11"/>
      <c r="X412" s="11"/>
      <c r="Y412" s="11"/>
      <c r="Z412" s="11"/>
      <c r="AA412" s="11"/>
      <c r="AB412" s="11"/>
      <c r="AC412" s="11"/>
      <c r="AD412" s="11"/>
      <c r="AE412" s="11"/>
      <c r="AF412" s="11"/>
      <c r="AG412" s="11"/>
      <c r="AH412" s="11"/>
      <c r="AI412" s="11"/>
      <c r="AJ412" s="11"/>
      <c r="AK412" s="11"/>
      <c r="AL412" s="11"/>
      <c r="AM412" s="11"/>
      <c r="AN412" s="11"/>
      <c r="AO412" s="11"/>
      <c r="AP412" s="11"/>
      <c r="AQ412" s="11"/>
      <c r="AR412" s="11"/>
      <c r="AS412" s="11"/>
      <c r="AT412" s="11"/>
      <c r="AU412" s="11"/>
    </row>
    <row r="413" spans="2:47" s="12" customFormat="1" ht="21.6" customHeight="1" x14ac:dyDescent="0.2">
      <c r="B413" s="41" t="s">
        <v>146</v>
      </c>
      <c r="C413" s="65" t="s">
        <v>383</v>
      </c>
      <c r="D413" s="37" t="s">
        <v>382</v>
      </c>
      <c r="E413" s="85" t="s">
        <v>386</v>
      </c>
      <c r="F413" s="103">
        <v>7700</v>
      </c>
      <c r="G413" s="104"/>
      <c r="H413" s="106"/>
      <c r="I413" s="98"/>
      <c r="J413" s="11"/>
      <c r="K413" s="11"/>
      <c r="L413" s="11"/>
      <c r="M413" s="11"/>
      <c r="N413" s="11"/>
      <c r="O413" s="11"/>
      <c r="P413" s="11"/>
      <c r="Q413" s="11"/>
      <c r="R413" s="11"/>
      <c r="S413" s="11"/>
      <c r="T413" s="11"/>
      <c r="U413" s="11"/>
      <c r="V413" s="11"/>
      <c r="W413" s="11"/>
      <c r="X413" s="11"/>
      <c r="Y413" s="11"/>
      <c r="Z413" s="11"/>
      <c r="AA413" s="11"/>
      <c r="AB413" s="11"/>
      <c r="AC413" s="11"/>
      <c r="AD413" s="11"/>
      <c r="AE413" s="11"/>
      <c r="AF413" s="11"/>
      <c r="AG413" s="11"/>
      <c r="AH413" s="11"/>
      <c r="AI413" s="11"/>
      <c r="AJ413" s="11"/>
      <c r="AK413" s="11"/>
      <c r="AL413" s="11"/>
      <c r="AM413" s="11"/>
      <c r="AN413" s="11"/>
      <c r="AO413" s="11"/>
      <c r="AP413" s="11"/>
      <c r="AQ413" s="11"/>
      <c r="AR413" s="11"/>
      <c r="AS413" s="11"/>
      <c r="AT413" s="11"/>
      <c r="AU413" s="11"/>
    </row>
    <row r="414" spans="2:47" s="12" customFormat="1" ht="20.399999999999999" customHeight="1" x14ac:dyDescent="0.2">
      <c r="B414" s="41" t="s">
        <v>146</v>
      </c>
      <c r="C414" s="65" t="s">
        <v>385</v>
      </c>
      <c r="D414" s="37" t="s">
        <v>384</v>
      </c>
      <c r="E414" s="85" t="s">
        <v>387</v>
      </c>
      <c r="F414" s="103">
        <v>7700</v>
      </c>
      <c r="G414" s="104"/>
      <c r="H414" s="106"/>
      <c r="I414" s="98"/>
      <c r="J414" s="11"/>
      <c r="K414" s="11"/>
      <c r="L414" s="11"/>
      <c r="M414" s="11"/>
      <c r="N414" s="11"/>
      <c r="O414" s="11"/>
      <c r="P414" s="11"/>
      <c r="Q414" s="11"/>
      <c r="R414" s="11"/>
      <c r="S414" s="11"/>
      <c r="T414" s="11"/>
      <c r="U414" s="11"/>
      <c r="V414" s="11"/>
      <c r="W414" s="11"/>
      <c r="X414" s="11"/>
      <c r="Y414" s="11"/>
      <c r="Z414" s="11"/>
      <c r="AA414" s="11"/>
      <c r="AB414" s="11"/>
      <c r="AC414" s="11"/>
      <c r="AD414" s="11"/>
      <c r="AE414" s="11"/>
      <c r="AF414" s="11"/>
      <c r="AG414" s="11"/>
      <c r="AH414" s="11"/>
      <c r="AI414" s="11"/>
      <c r="AJ414" s="11"/>
      <c r="AK414" s="11"/>
      <c r="AL414" s="11"/>
      <c r="AM414" s="11"/>
      <c r="AN414" s="11"/>
      <c r="AO414" s="11"/>
      <c r="AP414" s="11"/>
      <c r="AQ414" s="11"/>
      <c r="AR414" s="11"/>
      <c r="AS414" s="11"/>
      <c r="AT414" s="11"/>
      <c r="AU414" s="11"/>
    </row>
    <row r="415" spans="2:47" s="12" customFormat="1" ht="29.4" customHeight="1" x14ac:dyDescent="0.2">
      <c r="B415" s="41" t="s">
        <v>146</v>
      </c>
      <c r="C415" s="80" t="s">
        <v>388</v>
      </c>
      <c r="D415" s="32" t="s">
        <v>404</v>
      </c>
      <c r="E415" s="147" t="s">
        <v>401</v>
      </c>
      <c r="F415" s="107">
        <v>10000</v>
      </c>
      <c r="G415" s="108"/>
      <c r="H415" s="109"/>
      <c r="I415" s="110"/>
      <c r="J415" s="11"/>
      <c r="K415" s="11"/>
      <c r="L415" s="11"/>
      <c r="M415" s="11"/>
      <c r="N415" s="11"/>
      <c r="O415" s="11"/>
      <c r="P415" s="11"/>
      <c r="Q415" s="11"/>
      <c r="R415" s="11"/>
      <c r="S415" s="11"/>
      <c r="T415" s="11"/>
      <c r="U415" s="11"/>
      <c r="V415" s="11"/>
      <c r="W415" s="11"/>
      <c r="X415" s="11"/>
      <c r="Y415" s="11"/>
      <c r="Z415" s="11"/>
      <c r="AA415" s="11"/>
      <c r="AB415" s="11"/>
      <c r="AC415" s="11"/>
      <c r="AD415" s="11"/>
      <c r="AE415" s="11"/>
      <c r="AF415" s="11"/>
      <c r="AG415" s="11"/>
      <c r="AH415" s="11"/>
      <c r="AI415" s="11"/>
      <c r="AJ415" s="11"/>
      <c r="AK415" s="11"/>
      <c r="AL415" s="11"/>
      <c r="AM415" s="11"/>
      <c r="AN415" s="11"/>
      <c r="AO415" s="11"/>
      <c r="AP415" s="11"/>
      <c r="AQ415" s="11"/>
      <c r="AR415" s="11"/>
      <c r="AS415" s="11"/>
      <c r="AT415" s="11"/>
      <c r="AU415" s="11"/>
    </row>
    <row r="416" spans="2:47" s="12" customFormat="1" ht="28.2" customHeight="1" x14ac:dyDescent="0.2">
      <c r="B416" s="41" t="s">
        <v>146</v>
      </c>
      <c r="C416" s="80" t="s">
        <v>390</v>
      </c>
      <c r="D416" s="32" t="s">
        <v>406</v>
      </c>
      <c r="E416" s="85" t="s">
        <v>399</v>
      </c>
      <c r="F416" s="107">
        <v>12200</v>
      </c>
      <c r="G416" s="108"/>
      <c r="H416" s="109"/>
      <c r="I416" s="110"/>
      <c r="J416" s="11"/>
      <c r="K416" s="11"/>
      <c r="L416" s="11"/>
      <c r="M416" s="11"/>
      <c r="N416" s="11"/>
      <c r="O416" s="11"/>
      <c r="P416" s="11"/>
      <c r="Q416" s="11"/>
      <c r="R416" s="11"/>
      <c r="S416" s="11"/>
      <c r="T416" s="11"/>
      <c r="U416" s="11"/>
      <c r="V416" s="11"/>
      <c r="W416" s="11"/>
      <c r="X416" s="11"/>
      <c r="Y416" s="11"/>
      <c r="Z416" s="11"/>
      <c r="AA416" s="11"/>
      <c r="AB416" s="11"/>
      <c r="AC416" s="11"/>
      <c r="AD416" s="11"/>
      <c r="AE416" s="11"/>
      <c r="AF416" s="11"/>
      <c r="AG416" s="11"/>
      <c r="AH416" s="11"/>
      <c r="AI416" s="11"/>
      <c r="AJ416" s="11"/>
      <c r="AK416" s="11"/>
      <c r="AL416" s="11"/>
      <c r="AM416" s="11"/>
      <c r="AN416" s="11"/>
      <c r="AO416" s="11"/>
      <c r="AP416" s="11"/>
      <c r="AQ416" s="11"/>
      <c r="AR416" s="11"/>
      <c r="AS416" s="11"/>
      <c r="AT416" s="11"/>
      <c r="AU416" s="11"/>
    </row>
    <row r="417" spans="2:47" s="12" customFormat="1" ht="31.8" customHeight="1" x14ac:dyDescent="0.2">
      <c r="B417" s="41" t="s">
        <v>146</v>
      </c>
      <c r="C417" s="80" t="s">
        <v>389</v>
      </c>
      <c r="D417" s="32" t="s">
        <v>405</v>
      </c>
      <c r="E417" s="85" t="s">
        <v>400</v>
      </c>
      <c r="F417" s="107">
        <v>12200</v>
      </c>
      <c r="G417" s="108"/>
      <c r="H417" s="109"/>
      <c r="I417" s="110"/>
      <c r="J417" s="11"/>
      <c r="K417" s="11"/>
      <c r="L417" s="11"/>
      <c r="M417" s="11"/>
      <c r="N417" s="11"/>
      <c r="O417" s="11"/>
      <c r="P417" s="11"/>
      <c r="Q417" s="11"/>
      <c r="R417" s="11"/>
      <c r="S417" s="11"/>
      <c r="T417" s="11"/>
      <c r="U417" s="11"/>
      <c r="V417" s="11"/>
      <c r="W417" s="11"/>
      <c r="X417" s="11"/>
      <c r="Y417" s="11"/>
      <c r="Z417" s="11"/>
      <c r="AA417" s="11"/>
      <c r="AB417" s="11"/>
      <c r="AC417" s="11"/>
      <c r="AD417" s="11"/>
      <c r="AE417" s="11"/>
      <c r="AF417" s="11"/>
      <c r="AG417" s="11"/>
      <c r="AH417" s="11"/>
      <c r="AI417" s="11"/>
      <c r="AJ417" s="11"/>
      <c r="AK417" s="11"/>
      <c r="AL417" s="11"/>
      <c r="AM417" s="11"/>
      <c r="AN417" s="11"/>
      <c r="AO417" s="11"/>
      <c r="AP417" s="11"/>
      <c r="AQ417" s="11"/>
      <c r="AR417" s="11"/>
      <c r="AS417" s="11"/>
      <c r="AT417" s="11"/>
      <c r="AU417" s="11"/>
    </row>
    <row r="418" spans="2:47" s="12" customFormat="1" ht="12" customHeight="1" x14ac:dyDescent="0.2">
      <c r="B418" s="41" t="s">
        <v>146</v>
      </c>
      <c r="C418" s="81" t="s">
        <v>126</v>
      </c>
      <c r="D418" s="18" t="s">
        <v>41</v>
      </c>
      <c r="E418" s="85" t="s">
        <v>94</v>
      </c>
      <c r="F418" s="103">
        <v>3300</v>
      </c>
      <c r="G418" s="104"/>
      <c r="H418" s="106"/>
      <c r="I418" s="98"/>
      <c r="J418" s="11"/>
      <c r="K418" s="11"/>
      <c r="L418" s="11"/>
      <c r="M418" s="11"/>
      <c r="N418" s="11"/>
      <c r="O418" s="11"/>
      <c r="P418" s="11"/>
      <c r="Q418" s="11"/>
      <c r="R418" s="11"/>
      <c r="S418" s="11"/>
      <c r="T418" s="11"/>
      <c r="U418" s="11"/>
      <c r="V418" s="11"/>
      <c r="W418" s="11"/>
      <c r="X418" s="11"/>
      <c r="Y418" s="11"/>
      <c r="Z418" s="11"/>
      <c r="AA418" s="11"/>
      <c r="AB418" s="11"/>
      <c r="AC418" s="11"/>
      <c r="AD418" s="11"/>
      <c r="AE418" s="11"/>
      <c r="AF418" s="11"/>
      <c r="AG418" s="11"/>
      <c r="AH418" s="11"/>
      <c r="AI418" s="11"/>
      <c r="AJ418" s="11"/>
      <c r="AK418" s="11"/>
      <c r="AL418" s="11"/>
      <c r="AM418" s="11"/>
      <c r="AN418" s="11"/>
      <c r="AO418" s="11"/>
      <c r="AP418" s="11"/>
      <c r="AQ418" s="11"/>
      <c r="AR418" s="11"/>
      <c r="AS418" s="11"/>
      <c r="AT418" s="11"/>
      <c r="AU418" s="11"/>
    </row>
    <row r="419" spans="2:47" s="12" customFormat="1" ht="11.25" customHeight="1" x14ac:dyDescent="0.2">
      <c r="B419" s="45" t="s">
        <v>169</v>
      </c>
      <c r="C419" s="13"/>
      <c r="D419" s="14" t="s">
        <v>18</v>
      </c>
      <c r="E419" s="15"/>
      <c r="F419" s="16"/>
      <c r="G419" s="34"/>
      <c r="H419" s="17"/>
      <c r="I419" s="35"/>
      <c r="J419" s="11"/>
      <c r="K419" s="11"/>
      <c r="L419" s="11"/>
      <c r="M419" s="11"/>
      <c r="N419" s="11"/>
      <c r="O419" s="11"/>
      <c r="P419" s="11"/>
      <c r="Q419" s="11"/>
      <c r="R419" s="11"/>
      <c r="S419" s="11"/>
      <c r="T419" s="11"/>
      <c r="U419" s="11"/>
      <c r="V419" s="11"/>
      <c r="W419" s="11"/>
      <c r="X419" s="11"/>
      <c r="Y419" s="11"/>
      <c r="Z419" s="11"/>
      <c r="AA419" s="11"/>
      <c r="AB419" s="11"/>
      <c r="AC419" s="11"/>
      <c r="AD419" s="11"/>
      <c r="AE419" s="11"/>
      <c r="AF419" s="11"/>
      <c r="AG419" s="11"/>
      <c r="AH419" s="11"/>
      <c r="AI419" s="11"/>
      <c r="AJ419" s="11"/>
      <c r="AK419" s="11"/>
      <c r="AL419" s="11"/>
      <c r="AM419" s="11"/>
      <c r="AN419" s="11"/>
      <c r="AO419" s="11"/>
      <c r="AP419" s="11"/>
      <c r="AQ419" s="11"/>
      <c r="AR419" s="11"/>
      <c r="AS419" s="11"/>
      <c r="AT419" s="11"/>
      <c r="AU419" s="11"/>
    </row>
    <row r="420" spans="2:47" s="12" customFormat="1" ht="11.25" customHeight="1" x14ac:dyDescent="0.2">
      <c r="B420" s="41" t="s">
        <v>169</v>
      </c>
      <c r="C420" s="65" t="s">
        <v>296</v>
      </c>
      <c r="D420" s="18" t="s">
        <v>170</v>
      </c>
      <c r="E420" s="171"/>
      <c r="F420" s="103">
        <v>56500</v>
      </c>
      <c r="G420" s="104"/>
      <c r="H420" s="105">
        <f>F420-(F420*H3/100)</f>
        <v>56500</v>
      </c>
      <c r="I420" s="98"/>
      <c r="J420" s="11"/>
      <c r="K420" s="11"/>
      <c r="L420" s="11"/>
      <c r="M420" s="11"/>
      <c r="N420" s="11"/>
      <c r="O420" s="11"/>
      <c r="P420" s="11"/>
      <c r="Q420" s="11"/>
      <c r="R420" s="11"/>
      <c r="S420" s="11"/>
      <c r="T420" s="11"/>
      <c r="U420" s="11"/>
      <c r="V420" s="11"/>
      <c r="W420" s="11"/>
      <c r="X420" s="11"/>
      <c r="Y420" s="11"/>
      <c r="Z420" s="11"/>
      <c r="AA420" s="11"/>
      <c r="AB420" s="11"/>
      <c r="AC420" s="11"/>
      <c r="AD420" s="11"/>
      <c r="AE420" s="11"/>
      <c r="AF420" s="11"/>
      <c r="AG420" s="11"/>
      <c r="AH420" s="11"/>
      <c r="AI420" s="11"/>
      <c r="AJ420" s="11"/>
      <c r="AK420" s="11"/>
      <c r="AL420" s="11"/>
      <c r="AM420" s="11"/>
      <c r="AN420" s="11"/>
      <c r="AO420" s="11"/>
      <c r="AP420" s="11"/>
      <c r="AQ420" s="11"/>
      <c r="AR420" s="11"/>
      <c r="AS420" s="11"/>
      <c r="AT420" s="11"/>
      <c r="AU420" s="11"/>
    </row>
    <row r="421" spans="2:47" s="12" customFormat="1" ht="11.4" customHeight="1" x14ac:dyDescent="0.2">
      <c r="B421" s="41" t="s">
        <v>169</v>
      </c>
      <c r="C421" s="65" t="s">
        <v>297</v>
      </c>
      <c r="D421" s="18" t="s">
        <v>171</v>
      </c>
      <c r="E421" s="172"/>
      <c r="F421" s="103">
        <v>57100</v>
      </c>
      <c r="G421" s="104"/>
      <c r="H421" s="105">
        <f>F421-(F421*H3/100)</f>
        <v>57100</v>
      </c>
      <c r="I421" s="98"/>
      <c r="J421" s="11"/>
      <c r="K421" s="11"/>
      <c r="L421" s="11"/>
      <c r="M421" s="11"/>
      <c r="N421" s="11"/>
      <c r="O421" s="11"/>
      <c r="P421" s="11"/>
      <c r="Q421" s="11"/>
      <c r="R421" s="11"/>
      <c r="S421" s="11"/>
      <c r="T421" s="11"/>
      <c r="U421" s="11"/>
      <c r="V421" s="11"/>
      <c r="W421" s="11"/>
      <c r="X421" s="11"/>
      <c r="Y421" s="11"/>
      <c r="Z421" s="11"/>
      <c r="AA421" s="11"/>
      <c r="AB421" s="11"/>
      <c r="AC421" s="11"/>
      <c r="AD421" s="11"/>
      <c r="AE421" s="11"/>
      <c r="AF421" s="11"/>
      <c r="AG421" s="11"/>
      <c r="AH421" s="11"/>
      <c r="AI421" s="11"/>
      <c r="AJ421" s="11"/>
      <c r="AK421" s="11"/>
      <c r="AL421" s="11"/>
      <c r="AM421" s="11"/>
      <c r="AN421" s="11"/>
      <c r="AO421" s="11"/>
      <c r="AP421" s="11"/>
      <c r="AQ421" s="11"/>
      <c r="AR421" s="11"/>
      <c r="AS421" s="11"/>
      <c r="AT421" s="11"/>
      <c r="AU421" s="11"/>
    </row>
    <row r="422" spans="2:47" s="12" customFormat="1" x14ac:dyDescent="0.2">
      <c r="B422" s="41" t="s">
        <v>169</v>
      </c>
      <c r="C422" s="65" t="s">
        <v>298</v>
      </c>
      <c r="D422" s="18" t="s">
        <v>172</v>
      </c>
      <c r="E422" s="172" t="s">
        <v>67</v>
      </c>
      <c r="F422" s="103">
        <v>57100</v>
      </c>
      <c r="G422" s="104"/>
      <c r="H422" s="105">
        <f>F422-(F422*H3/100)</f>
        <v>57100</v>
      </c>
      <c r="I422" s="98"/>
      <c r="J422" s="11"/>
      <c r="K422" s="11"/>
      <c r="L422" s="11"/>
      <c r="M422" s="11"/>
      <c r="N422" s="11"/>
      <c r="O422" s="11"/>
      <c r="P422" s="11"/>
      <c r="Q422" s="11"/>
      <c r="R422" s="11"/>
      <c r="S422" s="11"/>
      <c r="T422" s="11"/>
      <c r="U422" s="11"/>
      <c r="V422" s="11"/>
      <c r="W422" s="11"/>
      <c r="X422" s="11"/>
      <c r="Y422" s="11"/>
      <c r="Z422" s="11"/>
      <c r="AA422" s="11"/>
      <c r="AB422" s="11"/>
      <c r="AC422" s="11"/>
      <c r="AD422" s="11"/>
      <c r="AE422" s="11"/>
      <c r="AF422" s="11"/>
      <c r="AG422" s="11"/>
      <c r="AH422" s="11"/>
      <c r="AI422" s="11"/>
      <c r="AJ422" s="11"/>
      <c r="AK422" s="11"/>
      <c r="AL422" s="11"/>
      <c r="AM422" s="11"/>
      <c r="AN422" s="11"/>
      <c r="AO422" s="11"/>
      <c r="AP422" s="11"/>
      <c r="AQ422" s="11"/>
      <c r="AR422" s="11"/>
      <c r="AS422" s="11"/>
      <c r="AT422" s="11"/>
      <c r="AU422" s="11"/>
    </row>
    <row r="423" spans="2:47" s="12" customFormat="1" x14ac:dyDescent="0.2">
      <c r="B423" s="41" t="s">
        <v>169</v>
      </c>
      <c r="C423" s="65" t="s">
        <v>299</v>
      </c>
      <c r="D423" s="18" t="s">
        <v>173</v>
      </c>
      <c r="E423" s="172"/>
      <c r="F423" s="103">
        <v>57700</v>
      </c>
      <c r="G423" s="104"/>
      <c r="H423" s="105">
        <f>F423-(F423*H3/100)</f>
        <v>57700</v>
      </c>
      <c r="I423" s="98"/>
      <c r="J423" s="11"/>
      <c r="K423" s="11"/>
      <c r="L423" s="11"/>
      <c r="M423" s="11"/>
      <c r="N423" s="11"/>
      <c r="O423" s="11"/>
      <c r="P423" s="11"/>
      <c r="Q423" s="11"/>
      <c r="R423" s="11"/>
      <c r="S423" s="11"/>
      <c r="T423" s="11"/>
      <c r="U423" s="11"/>
      <c r="V423" s="11"/>
      <c r="W423" s="11"/>
      <c r="X423" s="11"/>
      <c r="Y423" s="11"/>
      <c r="Z423" s="11"/>
      <c r="AA423" s="11"/>
      <c r="AB423" s="11"/>
      <c r="AC423" s="11"/>
      <c r="AD423" s="11"/>
      <c r="AE423" s="11"/>
      <c r="AF423" s="11"/>
      <c r="AG423" s="11"/>
      <c r="AH423" s="11"/>
      <c r="AI423" s="11"/>
      <c r="AJ423" s="11"/>
      <c r="AK423" s="11"/>
      <c r="AL423" s="11"/>
      <c r="AM423" s="11"/>
      <c r="AN423" s="11"/>
      <c r="AO423" s="11"/>
      <c r="AP423" s="11"/>
      <c r="AQ423" s="11"/>
      <c r="AR423" s="11"/>
      <c r="AS423" s="11"/>
      <c r="AT423" s="11"/>
      <c r="AU423" s="11"/>
    </row>
    <row r="424" spans="2:47" s="12" customFormat="1" x14ac:dyDescent="0.2">
      <c r="B424" s="41" t="s">
        <v>169</v>
      </c>
      <c r="C424" s="65" t="s">
        <v>275</v>
      </c>
      <c r="D424" s="18" t="s">
        <v>181</v>
      </c>
      <c r="E424" s="172"/>
      <c r="F424" s="103">
        <v>57700</v>
      </c>
      <c r="G424" s="104"/>
      <c r="H424" s="105">
        <f>F424-(F424*H3/100)</f>
        <v>57700</v>
      </c>
      <c r="I424" s="98"/>
      <c r="J424" s="11"/>
      <c r="K424" s="11"/>
      <c r="L424" s="11"/>
      <c r="M424" s="11"/>
      <c r="N424" s="11"/>
      <c r="O424" s="11"/>
      <c r="P424" s="11"/>
      <c r="Q424" s="11"/>
      <c r="R424" s="11"/>
      <c r="S424" s="11"/>
      <c r="T424" s="11"/>
      <c r="U424" s="11"/>
      <c r="V424" s="11"/>
      <c r="W424" s="11"/>
      <c r="X424" s="11"/>
      <c r="Y424" s="11"/>
      <c r="Z424" s="11"/>
      <c r="AA424" s="11"/>
      <c r="AB424" s="11"/>
      <c r="AC424" s="11"/>
      <c r="AD424" s="11"/>
      <c r="AE424" s="11"/>
      <c r="AF424" s="11"/>
      <c r="AG424" s="11"/>
      <c r="AH424" s="11"/>
      <c r="AI424" s="11"/>
      <c r="AJ424" s="11"/>
      <c r="AK424" s="11"/>
      <c r="AL424" s="11"/>
      <c r="AM424" s="11"/>
      <c r="AN424" s="11"/>
      <c r="AO424" s="11"/>
      <c r="AP424" s="11"/>
      <c r="AQ424" s="11"/>
      <c r="AR424" s="11"/>
      <c r="AS424" s="11"/>
      <c r="AT424" s="11"/>
      <c r="AU424" s="11"/>
    </row>
    <row r="425" spans="2:47" s="12" customFormat="1" x14ac:dyDescent="0.2">
      <c r="B425" s="41" t="s">
        <v>169</v>
      </c>
      <c r="C425" s="65" t="s">
        <v>300</v>
      </c>
      <c r="D425" s="18" t="s">
        <v>174</v>
      </c>
      <c r="E425" s="173"/>
      <c r="F425" s="103">
        <v>73700</v>
      </c>
      <c r="G425" s="104"/>
      <c r="H425" s="105">
        <f>F425-(F425*H3/100)</f>
        <v>73700</v>
      </c>
      <c r="I425" s="98"/>
      <c r="J425" s="11"/>
      <c r="K425" s="11"/>
      <c r="L425" s="11"/>
      <c r="M425" s="11"/>
      <c r="N425" s="11"/>
      <c r="O425" s="11"/>
      <c r="P425" s="11"/>
      <c r="Q425" s="11"/>
      <c r="R425" s="11"/>
      <c r="S425" s="11"/>
      <c r="T425" s="11"/>
      <c r="U425" s="11"/>
      <c r="V425" s="11"/>
      <c r="W425" s="11"/>
      <c r="X425" s="11"/>
      <c r="Y425" s="11"/>
      <c r="Z425" s="11"/>
      <c r="AA425" s="11"/>
      <c r="AB425" s="11"/>
      <c r="AC425" s="11"/>
      <c r="AD425" s="11"/>
      <c r="AE425" s="11"/>
      <c r="AF425" s="11"/>
      <c r="AG425" s="11"/>
      <c r="AH425" s="11"/>
      <c r="AI425" s="11"/>
      <c r="AJ425" s="11"/>
      <c r="AK425" s="11"/>
      <c r="AL425" s="11"/>
      <c r="AM425" s="11"/>
      <c r="AN425" s="11"/>
      <c r="AO425" s="11"/>
      <c r="AP425" s="11"/>
      <c r="AQ425" s="11"/>
      <c r="AR425" s="11"/>
      <c r="AS425" s="11"/>
      <c r="AT425" s="11"/>
      <c r="AU425" s="11"/>
    </row>
    <row r="426" spans="2:47" s="12" customFormat="1" x14ac:dyDescent="0.2">
      <c r="B426" s="41" t="s">
        <v>169</v>
      </c>
      <c r="C426" s="65" t="s">
        <v>303</v>
      </c>
      <c r="D426" s="18" t="s">
        <v>176</v>
      </c>
      <c r="E426" s="171"/>
      <c r="F426" s="103">
        <v>73500</v>
      </c>
      <c r="G426" s="104"/>
      <c r="H426" s="105">
        <f>F426-(F426*H3/100)</f>
        <v>73500</v>
      </c>
      <c r="I426" s="98"/>
      <c r="J426" s="11"/>
      <c r="K426" s="11"/>
      <c r="L426" s="11"/>
      <c r="M426" s="11"/>
      <c r="N426" s="11"/>
      <c r="O426" s="11"/>
      <c r="P426" s="11"/>
      <c r="Q426" s="11"/>
      <c r="R426" s="11"/>
      <c r="S426" s="11"/>
      <c r="T426" s="11"/>
      <c r="U426" s="11"/>
      <c r="V426" s="11"/>
      <c r="W426" s="11"/>
      <c r="X426" s="11"/>
      <c r="Y426" s="11"/>
      <c r="Z426" s="11"/>
      <c r="AA426" s="11"/>
      <c r="AB426" s="11"/>
      <c r="AC426" s="11"/>
      <c r="AD426" s="11"/>
      <c r="AE426" s="11"/>
      <c r="AF426" s="11"/>
      <c r="AG426" s="11"/>
      <c r="AH426" s="11"/>
      <c r="AI426" s="11"/>
      <c r="AJ426" s="11"/>
      <c r="AK426" s="11"/>
      <c r="AL426" s="11"/>
      <c r="AM426" s="11"/>
      <c r="AN426" s="11"/>
      <c r="AO426" s="11"/>
      <c r="AP426" s="11"/>
      <c r="AQ426" s="11"/>
      <c r="AR426" s="11"/>
      <c r="AS426" s="11"/>
      <c r="AT426" s="11"/>
      <c r="AU426" s="11"/>
    </row>
    <row r="427" spans="2:47" s="12" customFormat="1" x14ac:dyDescent="0.2">
      <c r="B427" s="41" t="s">
        <v>169</v>
      </c>
      <c r="C427" s="65" t="s">
        <v>301</v>
      </c>
      <c r="D427" s="18" t="s">
        <v>177</v>
      </c>
      <c r="E427" s="172"/>
      <c r="F427" s="103">
        <v>74300</v>
      </c>
      <c r="G427" s="104"/>
      <c r="H427" s="105">
        <f>F427-(F427*H3/100)</f>
        <v>74300</v>
      </c>
      <c r="I427" s="98"/>
      <c r="J427" s="11"/>
      <c r="K427" s="11"/>
      <c r="L427" s="11"/>
      <c r="M427" s="11"/>
      <c r="N427" s="11"/>
      <c r="O427" s="11"/>
      <c r="P427" s="11"/>
      <c r="Q427" s="11"/>
      <c r="R427" s="11"/>
      <c r="S427" s="11"/>
      <c r="T427" s="11"/>
      <c r="U427" s="11"/>
      <c r="V427" s="11"/>
      <c r="W427" s="11"/>
      <c r="X427" s="11"/>
      <c r="Y427" s="11"/>
      <c r="Z427" s="11"/>
      <c r="AA427" s="11"/>
      <c r="AB427" s="11"/>
      <c r="AC427" s="11"/>
      <c r="AD427" s="11"/>
      <c r="AE427" s="11"/>
      <c r="AF427" s="11"/>
      <c r="AG427" s="11"/>
      <c r="AH427" s="11"/>
      <c r="AI427" s="11"/>
      <c r="AJ427" s="11"/>
      <c r="AK427" s="11"/>
      <c r="AL427" s="11"/>
      <c r="AM427" s="11"/>
      <c r="AN427" s="11"/>
      <c r="AO427" s="11"/>
      <c r="AP427" s="11"/>
      <c r="AQ427" s="11"/>
      <c r="AR427" s="11"/>
      <c r="AS427" s="11"/>
      <c r="AT427" s="11"/>
      <c r="AU427" s="11"/>
    </row>
    <row r="428" spans="2:47" s="12" customFormat="1" ht="11.4" customHeight="1" x14ac:dyDescent="0.2">
      <c r="B428" s="41" t="s">
        <v>169</v>
      </c>
      <c r="C428" s="65" t="s">
        <v>302</v>
      </c>
      <c r="D428" s="18" t="s">
        <v>178</v>
      </c>
      <c r="E428" s="172" t="s">
        <v>68</v>
      </c>
      <c r="F428" s="103">
        <v>74300</v>
      </c>
      <c r="G428" s="104"/>
      <c r="H428" s="105">
        <f>F428-(F428*H3/100)</f>
        <v>74300</v>
      </c>
      <c r="I428" s="98"/>
      <c r="J428" s="11"/>
      <c r="K428" s="11"/>
      <c r="L428" s="11"/>
      <c r="M428" s="11"/>
      <c r="N428" s="11"/>
      <c r="O428" s="11"/>
      <c r="P428" s="11"/>
      <c r="Q428" s="11"/>
      <c r="R428" s="11"/>
      <c r="S428" s="11"/>
      <c r="T428" s="11"/>
      <c r="U428" s="11"/>
      <c r="V428" s="11"/>
      <c r="W428" s="11"/>
      <c r="X428" s="11"/>
      <c r="Y428" s="11"/>
      <c r="Z428" s="11"/>
      <c r="AA428" s="11"/>
      <c r="AB428" s="11"/>
      <c r="AC428" s="11"/>
      <c r="AD428" s="11"/>
      <c r="AE428" s="11"/>
      <c r="AF428" s="11"/>
      <c r="AG428" s="11"/>
      <c r="AH428" s="11"/>
      <c r="AI428" s="11"/>
      <c r="AJ428" s="11"/>
      <c r="AK428" s="11"/>
      <c r="AL428" s="11"/>
      <c r="AM428" s="11"/>
      <c r="AN428" s="11"/>
      <c r="AO428" s="11"/>
      <c r="AP428" s="11"/>
      <c r="AQ428" s="11"/>
      <c r="AR428" s="11"/>
      <c r="AS428" s="11"/>
      <c r="AT428" s="11"/>
      <c r="AU428" s="11"/>
    </row>
    <row r="429" spans="2:47" s="12" customFormat="1" ht="10.8" customHeight="1" x14ac:dyDescent="0.2">
      <c r="B429" s="41" t="s">
        <v>169</v>
      </c>
      <c r="C429" s="65" t="s">
        <v>304</v>
      </c>
      <c r="D429" s="18" t="s">
        <v>179</v>
      </c>
      <c r="E429" s="172"/>
      <c r="F429" s="103">
        <v>75100</v>
      </c>
      <c r="G429" s="104"/>
      <c r="H429" s="105">
        <f>F429-(F429*H3/100)</f>
        <v>75100</v>
      </c>
      <c r="I429" s="98"/>
      <c r="J429" s="11"/>
      <c r="K429" s="11"/>
      <c r="L429" s="11"/>
      <c r="M429" s="11"/>
      <c r="N429" s="11"/>
      <c r="O429" s="11"/>
      <c r="P429" s="11"/>
      <c r="Q429" s="11"/>
      <c r="R429" s="11"/>
      <c r="S429" s="11"/>
      <c r="T429" s="11"/>
      <c r="U429" s="11"/>
      <c r="V429" s="11"/>
      <c r="W429" s="11"/>
      <c r="X429" s="11"/>
      <c r="Y429" s="11"/>
      <c r="Z429" s="11"/>
      <c r="AA429" s="11"/>
      <c r="AB429" s="11"/>
      <c r="AC429" s="11"/>
      <c r="AD429" s="11"/>
      <c r="AE429" s="11"/>
      <c r="AF429" s="11"/>
      <c r="AG429" s="11"/>
      <c r="AH429" s="11"/>
      <c r="AI429" s="11"/>
      <c r="AJ429" s="11"/>
      <c r="AK429" s="11"/>
      <c r="AL429" s="11"/>
      <c r="AM429" s="11"/>
      <c r="AN429" s="11"/>
      <c r="AO429" s="11"/>
      <c r="AP429" s="11"/>
      <c r="AQ429" s="11"/>
      <c r="AR429" s="11"/>
      <c r="AS429" s="11"/>
      <c r="AT429" s="11"/>
      <c r="AU429" s="11"/>
    </row>
    <row r="430" spans="2:47" s="12" customFormat="1" ht="13.8" customHeight="1" x14ac:dyDescent="0.2">
      <c r="B430" s="41" t="s">
        <v>169</v>
      </c>
      <c r="C430" s="65" t="s">
        <v>305</v>
      </c>
      <c r="D430" s="18" t="s">
        <v>182</v>
      </c>
      <c r="E430" s="172"/>
      <c r="F430" s="103">
        <v>75100</v>
      </c>
      <c r="G430" s="104"/>
      <c r="H430" s="105">
        <f>F430-(F430*H3/100)</f>
        <v>75100</v>
      </c>
      <c r="I430" s="98"/>
      <c r="J430" s="11"/>
      <c r="K430" s="11"/>
      <c r="L430" s="11"/>
      <c r="M430" s="11"/>
      <c r="N430" s="11"/>
      <c r="O430" s="11"/>
      <c r="P430" s="11"/>
      <c r="Q430" s="11"/>
      <c r="R430" s="11"/>
      <c r="S430" s="11"/>
      <c r="T430" s="11"/>
      <c r="U430" s="11"/>
      <c r="V430" s="11"/>
      <c r="W430" s="11"/>
      <c r="X430" s="11"/>
      <c r="Y430" s="11"/>
      <c r="Z430" s="11"/>
      <c r="AA430" s="11"/>
      <c r="AB430" s="11"/>
      <c r="AC430" s="11"/>
      <c r="AD430" s="11"/>
      <c r="AE430" s="11"/>
      <c r="AF430" s="11"/>
      <c r="AG430" s="11"/>
      <c r="AH430" s="11"/>
      <c r="AI430" s="11"/>
      <c r="AJ430" s="11"/>
      <c r="AK430" s="11"/>
      <c r="AL430" s="11"/>
      <c r="AM430" s="11"/>
      <c r="AN430" s="11"/>
      <c r="AO430" s="11"/>
      <c r="AP430" s="11"/>
      <c r="AQ430" s="11"/>
      <c r="AR430" s="11"/>
      <c r="AS430" s="11"/>
      <c r="AT430" s="11"/>
      <c r="AU430" s="11"/>
    </row>
    <row r="431" spans="2:47" s="12" customFormat="1" ht="12.75" customHeight="1" x14ac:dyDescent="0.2">
      <c r="B431" s="41" t="s">
        <v>169</v>
      </c>
      <c r="C431" s="65" t="s">
        <v>306</v>
      </c>
      <c r="D431" s="18" t="s">
        <v>180</v>
      </c>
      <c r="E431" s="173"/>
      <c r="F431" s="103">
        <v>95900</v>
      </c>
      <c r="G431" s="104"/>
      <c r="H431" s="105">
        <f>F431-(F431*H3/100)</f>
        <v>95900</v>
      </c>
      <c r="I431" s="98"/>
      <c r="J431" s="11"/>
      <c r="K431" s="11"/>
      <c r="L431" s="11"/>
      <c r="M431" s="11"/>
      <c r="N431" s="11"/>
      <c r="O431" s="11"/>
      <c r="P431" s="11"/>
      <c r="Q431" s="11"/>
      <c r="R431" s="11"/>
      <c r="S431" s="11"/>
      <c r="T431" s="11"/>
      <c r="U431" s="11"/>
      <c r="V431" s="11"/>
      <c r="W431" s="11"/>
      <c r="X431" s="11"/>
      <c r="Y431" s="11"/>
      <c r="Z431" s="11"/>
      <c r="AA431" s="11"/>
      <c r="AB431" s="11"/>
      <c r="AC431" s="11"/>
      <c r="AD431" s="11"/>
      <c r="AE431" s="11"/>
      <c r="AF431" s="11"/>
      <c r="AG431" s="11"/>
      <c r="AH431" s="11"/>
      <c r="AI431" s="11"/>
      <c r="AJ431" s="11"/>
      <c r="AK431" s="11"/>
      <c r="AL431" s="11"/>
      <c r="AM431" s="11"/>
      <c r="AN431" s="11"/>
      <c r="AO431" s="11"/>
      <c r="AP431" s="11"/>
      <c r="AQ431" s="11"/>
      <c r="AR431" s="11"/>
      <c r="AS431" s="11"/>
      <c r="AT431" s="11"/>
      <c r="AU431" s="11"/>
    </row>
    <row r="432" spans="2:47" s="12" customFormat="1" ht="14.25" customHeight="1" x14ac:dyDescent="0.2">
      <c r="B432" s="41" t="s">
        <v>169</v>
      </c>
      <c r="C432" s="64"/>
      <c r="D432" s="58" t="s">
        <v>7</v>
      </c>
      <c r="E432" s="86"/>
      <c r="F432" s="99"/>
      <c r="G432" s="100"/>
      <c r="H432" s="101"/>
      <c r="I432" s="102"/>
      <c r="J432" s="11"/>
      <c r="K432" s="11"/>
      <c r="L432" s="11"/>
      <c r="M432" s="11"/>
      <c r="N432" s="11"/>
      <c r="O432" s="11"/>
      <c r="P432" s="11"/>
      <c r="Q432" s="11"/>
      <c r="R432" s="11"/>
      <c r="S432" s="11"/>
      <c r="T432" s="11"/>
      <c r="U432" s="11"/>
      <c r="V432" s="11"/>
      <c r="W432" s="11"/>
      <c r="X432" s="11"/>
      <c r="Y432" s="11"/>
      <c r="Z432" s="11"/>
      <c r="AA432" s="11"/>
      <c r="AB432" s="11"/>
      <c r="AC432" s="11"/>
      <c r="AD432" s="11"/>
      <c r="AE432" s="11"/>
      <c r="AF432" s="11"/>
      <c r="AG432" s="11"/>
      <c r="AH432" s="11"/>
      <c r="AI432" s="11"/>
      <c r="AJ432" s="11"/>
      <c r="AK432" s="11"/>
      <c r="AL432" s="11"/>
      <c r="AM432" s="11"/>
      <c r="AN432" s="11"/>
      <c r="AO432" s="11"/>
      <c r="AP432" s="11"/>
      <c r="AQ432" s="11"/>
      <c r="AR432" s="11"/>
      <c r="AS432" s="11"/>
      <c r="AT432" s="11"/>
      <c r="AU432" s="11"/>
    </row>
    <row r="433" spans="2:47" s="12" customFormat="1" ht="12" customHeight="1" x14ac:dyDescent="0.2">
      <c r="B433" s="41" t="s">
        <v>169</v>
      </c>
      <c r="C433" s="77" t="s">
        <v>159</v>
      </c>
      <c r="D433" s="18" t="s">
        <v>155</v>
      </c>
      <c r="E433" s="40"/>
      <c r="F433" s="103">
        <v>13700</v>
      </c>
      <c r="G433" s="104"/>
      <c r="H433" s="105">
        <f>F433-(F433*H3/100)</f>
        <v>13700</v>
      </c>
      <c r="I433" s="98"/>
      <c r="J433" s="11"/>
      <c r="K433" s="11"/>
      <c r="L433" s="11"/>
      <c r="M433" s="11"/>
      <c r="N433" s="11"/>
      <c r="O433" s="11"/>
      <c r="P433" s="11"/>
      <c r="Q433" s="11"/>
      <c r="R433" s="11"/>
      <c r="S433" s="11"/>
      <c r="T433" s="11"/>
      <c r="U433" s="11"/>
      <c r="V433" s="11"/>
      <c r="W433" s="11"/>
      <c r="X433" s="11"/>
      <c r="Y433" s="11"/>
      <c r="Z433" s="11"/>
      <c r="AA433" s="11"/>
      <c r="AB433" s="11"/>
      <c r="AC433" s="11"/>
      <c r="AD433" s="11"/>
      <c r="AE433" s="11"/>
      <c r="AF433" s="11"/>
      <c r="AG433" s="11"/>
      <c r="AH433" s="11"/>
      <c r="AI433" s="11"/>
      <c r="AJ433" s="11"/>
      <c r="AK433" s="11"/>
      <c r="AL433" s="11"/>
      <c r="AM433" s="11"/>
      <c r="AN433" s="11"/>
      <c r="AO433" s="11"/>
      <c r="AP433" s="11"/>
      <c r="AQ433" s="11"/>
      <c r="AR433" s="11"/>
      <c r="AS433" s="11"/>
      <c r="AT433" s="11"/>
      <c r="AU433" s="11"/>
    </row>
    <row r="434" spans="2:47" s="12" customFormat="1" ht="12" customHeight="1" x14ac:dyDescent="0.2">
      <c r="B434" s="41" t="s">
        <v>169</v>
      </c>
      <c r="C434" s="77" t="s">
        <v>164</v>
      </c>
      <c r="D434" s="18" t="s">
        <v>163</v>
      </c>
      <c r="E434" s="38"/>
      <c r="F434" s="103">
        <v>13700</v>
      </c>
      <c r="G434" s="104"/>
      <c r="H434" s="105">
        <f>F434-(F434*H3/100)</f>
        <v>13700</v>
      </c>
      <c r="I434" s="98"/>
      <c r="J434" s="11"/>
      <c r="K434" s="11"/>
      <c r="L434" s="11"/>
      <c r="M434" s="11"/>
      <c r="N434" s="11"/>
      <c r="O434" s="11"/>
      <c r="P434" s="11"/>
      <c r="Q434" s="11"/>
      <c r="R434" s="11"/>
      <c r="S434" s="11"/>
      <c r="T434" s="11"/>
      <c r="U434" s="11"/>
      <c r="V434" s="11"/>
      <c r="W434" s="11"/>
      <c r="X434" s="11"/>
      <c r="Y434" s="11"/>
      <c r="Z434" s="11"/>
      <c r="AA434" s="11"/>
      <c r="AB434" s="11"/>
      <c r="AC434" s="11"/>
      <c r="AD434" s="11"/>
      <c r="AE434" s="11"/>
      <c r="AF434" s="11"/>
      <c r="AG434" s="11"/>
      <c r="AH434" s="11"/>
      <c r="AI434" s="11"/>
      <c r="AJ434" s="11"/>
      <c r="AK434" s="11"/>
      <c r="AL434" s="11"/>
      <c r="AM434" s="11"/>
      <c r="AN434" s="11"/>
      <c r="AO434" s="11"/>
      <c r="AP434" s="11"/>
      <c r="AQ434" s="11"/>
      <c r="AR434" s="11"/>
      <c r="AS434" s="11"/>
      <c r="AT434" s="11"/>
      <c r="AU434" s="11"/>
    </row>
    <row r="435" spans="2:47" s="12" customFormat="1" ht="12.6" customHeight="1" x14ac:dyDescent="0.2">
      <c r="B435" s="41" t="s">
        <v>169</v>
      </c>
      <c r="C435" s="77" t="s">
        <v>77</v>
      </c>
      <c r="D435" s="18" t="s">
        <v>71</v>
      </c>
      <c r="E435" s="38"/>
      <c r="F435" s="103">
        <v>13700</v>
      </c>
      <c r="G435" s="104"/>
      <c r="H435" s="105">
        <f>F435-(F435*H3/100)</f>
        <v>13700</v>
      </c>
      <c r="I435" s="98"/>
      <c r="J435" s="11"/>
      <c r="K435" s="11"/>
      <c r="L435" s="11"/>
      <c r="M435" s="11"/>
      <c r="N435" s="11"/>
      <c r="O435" s="11"/>
      <c r="P435" s="11"/>
      <c r="Q435" s="11"/>
      <c r="R435" s="11"/>
      <c r="S435" s="11"/>
      <c r="T435" s="11"/>
      <c r="U435" s="11"/>
      <c r="V435" s="11"/>
      <c r="W435" s="11"/>
      <c r="X435" s="11"/>
      <c r="Y435" s="11"/>
      <c r="Z435" s="11"/>
      <c r="AA435" s="11"/>
      <c r="AB435" s="11"/>
      <c r="AC435" s="11"/>
      <c r="AD435" s="11"/>
      <c r="AE435" s="11"/>
      <c r="AF435" s="11"/>
      <c r="AG435" s="11"/>
      <c r="AH435" s="11"/>
      <c r="AI435" s="11"/>
      <c r="AJ435" s="11"/>
      <c r="AK435" s="11"/>
      <c r="AL435" s="11"/>
      <c r="AM435" s="11"/>
      <c r="AN435" s="11"/>
      <c r="AO435" s="11"/>
      <c r="AP435" s="11"/>
      <c r="AQ435" s="11"/>
      <c r="AR435" s="11"/>
      <c r="AS435" s="11"/>
      <c r="AT435" s="11"/>
      <c r="AU435" s="11"/>
    </row>
    <row r="436" spans="2:47" s="12" customFormat="1" ht="12.6" customHeight="1" x14ac:dyDescent="0.2">
      <c r="B436" s="41" t="s">
        <v>169</v>
      </c>
      <c r="C436" s="77" t="s">
        <v>79</v>
      </c>
      <c r="D436" s="18" t="s">
        <v>72</v>
      </c>
      <c r="E436" s="38" t="s">
        <v>67</v>
      </c>
      <c r="F436" s="103">
        <v>13700</v>
      </c>
      <c r="G436" s="104"/>
      <c r="H436" s="105">
        <f>F436-(F436*H3/100)</f>
        <v>13700</v>
      </c>
      <c r="I436" s="98"/>
      <c r="J436" s="11"/>
      <c r="K436" s="11"/>
      <c r="L436" s="11"/>
      <c r="M436" s="11"/>
      <c r="N436" s="11"/>
      <c r="O436" s="11"/>
      <c r="P436" s="11"/>
      <c r="Q436" s="11"/>
      <c r="R436" s="11"/>
      <c r="S436" s="11"/>
      <c r="T436" s="11"/>
      <c r="U436" s="11"/>
      <c r="V436" s="11"/>
      <c r="W436" s="11"/>
      <c r="X436" s="11"/>
      <c r="Y436" s="11"/>
      <c r="Z436" s="11"/>
      <c r="AA436" s="11"/>
      <c r="AB436" s="11"/>
      <c r="AC436" s="11"/>
      <c r="AD436" s="11"/>
      <c r="AE436" s="11"/>
      <c r="AF436" s="11"/>
      <c r="AG436" s="11"/>
      <c r="AH436" s="11"/>
      <c r="AI436" s="11"/>
      <c r="AJ436" s="11"/>
      <c r="AK436" s="11"/>
      <c r="AL436" s="11"/>
      <c r="AM436" s="11"/>
      <c r="AN436" s="11"/>
      <c r="AO436" s="11"/>
      <c r="AP436" s="11"/>
      <c r="AQ436" s="11"/>
      <c r="AR436" s="11"/>
      <c r="AS436" s="11"/>
      <c r="AT436" s="11"/>
      <c r="AU436" s="11"/>
    </row>
    <row r="437" spans="2:47" s="12" customFormat="1" ht="12.6" customHeight="1" x14ac:dyDescent="0.2">
      <c r="B437" s="41" t="s">
        <v>169</v>
      </c>
      <c r="C437" s="77" t="s">
        <v>160</v>
      </c>
      <c r="D437" s="18" t="s">
        <v>156</v>
      </c>
      <c r="E437" s="38"/>
      <c r="F437" s="103">
        <v>7700</v>
      </c>
      <c r="G437" s="104"/>
      <c r="H437" s="105">
        <f>F437-(F437*H3/100)</f>
        <v>7700</v>
      </c>
      <c r="I437" s="98"/>
      <c r="J437" s="11"/>
      <c r="K437" s="11"/>
      <c r="L437" s="11"/>
      <c r="M437" s="11"/>
      <c r="N437" s="11"/>
      <c r="O437" s="11"/>
      <c r="P437" s="11"/>
      <c r="Q437" s="11"/>
      <c r="R437" s="11"/>
      <c r="S437" s="11"/>
      <c r="T437" s="11"/>
      <c r="U437" s="11"/>
      <c r="V437" s="11"/>
      <c r="W437" s="11"/>
      <c r="X437" s="11"/>
      <c r="Y437" s="11"/>
      <c r="Z437" s="11"/>
      <c r="AA437" s="11"/>
      <c r="AB437" s="11"/>
      <c r="AC437" s="11"/>
      <c r="AD437" s="11"/>
      <c r="AE437" s="11"/>
      <c r="AF437" s="11"/>
      <c r="AG437" s="11"/>
      <c r="AH437" s="11"/>
      <c r="AI437" s="11"/>
      <c r="AJ437" s="11"/>
      <c r="AK437" s="11"/>
      <c r="AL437" s="11"/>
      <c r="AM437" s="11"/>
      <c r="AN437" s="11"/>
      <c r="AO437" s="11"/>
      <c r="AP437" s="11"/>
      <c r="AQ437" s="11"/>
      <c r="AR437" s="11"/>
      <c r="AS437" s="11"/>
      <c r="AT437" s="11"/>
      <c r="AU437" s="11"/>
    </row>
    <row r="438" spans="2:47" s="12" customFormat="1" ht="12" customHeight="1" x14ac:dyDescent="0.2">
      <c r="B438" s="41" t="s">
        <v>169</v>
      </c>
      <c r="C438" s="77" t="s">
        <v>92</v>
      </c>
      <c r="D438" s="18" t="s">
        <v>91</v>
      </c>
      <c r="E438" s="38"/>
      <c r="F438" s="103">
        <v>7700</v>
      </c>
      <c r="G438" s="104"/>
      <c r="H438" s="105">
        <f>F438-(F438*H3/100)</f>
        <v>7700</v>
      </c>
      <c r="I438" s="98"/>
      <c r="J438" s="11"/>
      <c r="K438" s="11"/>
      <c r="L438" s="11"/>
      <c r="M438" s="11"/>
      <c r="N438" s="11"/>
      <c r="O438" s="11"/>
      <c r="P438" s="11"/>
      <c r="Q438" s="11"/>
      <c r="R438" s="11"/>
      <c r="S438" s="11"/>
      <c r="T438" s="11"/>
      <c r="U438" s="11"/>
      <c r="V438" s="11"/>
      <c r="W438" s="11"/>
      <c r="X438" s="11"/>
      <c r="Y438" s="11"/>
      <c r="Z438" s="11"/>
      <c r="AA438" s="11"/>
      <c r="AB438" s="11"/>
      <c r="AC438" s="11"/>
      <c r="AD438" s="11"/>
      <c r="AE438" s="11"/>
      <c r="AF438" s="11"/>
      <c r="AG438" s="11"/>
      <c r="AH438" s="11"/>
      <c r="AI438" s="11"/>
      <c r="AJ438" s="11"/>
      <c r="AK438" s="11"/>
      <c r="AL438" s="11"/>
      <c r="AM438" s="11"/>
      <c r="AN438" s="11"/>
      <c r="AO438" s="11"/>
      <c r="AP438" s="11"/>
      <c r="AQ438" s="11"/>
      <c r="AR438" s="11"/>
      <c r="AS438" s="11"/>
      <c r="AT438" s="11"/>
      <c r="AU438" s="11"/>
    </row>
    <row r="439" spans="2:47" s="12" customFormat="1" ht="12.6" customHeight="1" x14ac:dyDescent="0.2">
      <c r="B439" s="41" t="s">
        <v>169</v>
      </c>
      <c r="C439" s="77" t="s">
        <v>78</v>
      </c>
      <c r="D439" s="18" t="s">
        <v>73</v>
      </c>
      <c r="E439" s="39"/>
      <c r="F439" s="103">
        <v>7700</v>
      </c>
      <c r="G439" s="104"/>
      <c r="H439" s="105">
        <f>F439-(F439*H3/100)</f>
        <v>7700</v>
      </c>
      <c r="I439" s="98"/>
      <c r="J439" s="11"/>
      <c r="K439" s="11"/>
      <c r="L439" s="11"/>
      <c r="M439" s="11"/>
      <c r="N439" s="11"/>
      <c r="O439" s="11"/>
      <c r="P439" s="11"/>
      <c r="Q439" s="11"/>
      <c r="R439" s="11"/>
      <c r="S439" s="11"/>
      <c r="T439" s="11"/>
      <c r="U439" s="11"/>
      <c r="V439" s="11"/>
      <c r="W439" s="11"/>
      <c r="X439" s="11"/>
      <c r="Y439" s="11"/>
      <c r="Z439" s="11"/>
      <c r="AA439" s="11"/>
      <c r="AB439" s="11"/>
      <c r="AC439" s="11"/>
      <c r="AD439" s="11"/>
      <c r="AE439" s="11"/>
      <c r="AF439" s="11"/>
      <c r="AG439" s="11"/>
      <c r="AH439" s="11"/>
      <c r="AI439" s="11"/>
      <c r="AJ439" s="11"/>
      <c r="AK439" s="11"/>
      <c r="AL439" s="11"/>
      <c r="AM439" s="11"/>
      <c r="AN439" s="11"/>
      <c r="AO439" s="11"/>
      <c r="AP439" s="11"/>
      <c r="AQ439" s="11"/>
      <c r="AR439" s="11"/>
      <c r="AS439" s="11"/>
      <c r="AT439" s="11"/>
      <c r="AU439" s="11"/>
    </row>
    <row r="440" spans="2:47" s="12" customFormat="1" ht="13.5" customHeight="1" x14ac:dyDescent="0.2">
      <c r="B440" s="41" t="s">
        <v>169</v>
      </c>
      <c r="C440" s="78" t="s">
        <v>161</v>
      </c>
      <c r="D440" s="53" t="s">
        <v>157</v>
      </c>
      <c r="E440" s="27"/>
      <c r="F440" s="123">
        <v>20600</v>
      </c>
      <c r="G440" s="124"/>
      <c r="H440" s="125">
        <f>F440-(F440*H3/100)</f>
        <v>20600</v>
      </c>
      <c r="I440" s="126"/>
      <c r="J440" s="11"/>
      <c r="K440" s="11"/>
      <c r="L440" s="11"/>
      <c r="M440" s="11"/>
      <c r="N440" s="11"/>
      <c r="O440" s="11"/>
      <c r="P440" s="11"/>
      <c r="Q440" s="11"/>
      <c r="R440" s="11"/>
      <c r="S440" s="11"/>
      <c r="T440" s="11"/>
      <c r="U440" s="11"/>
      <c r="V440" s="11"/>
      <c r="W440" s="11"/>
      <c r="X440" s="11"/>
      <c r="Y440" s="11"/>
      <c r="Z440" s="11"/>
      <c r="AA440" s="11"/>
      <c r="AB440" s="11"/>
      <c r="AC440" s="11"/>
      <c r="AD440" s="11"/>
      <c r="AE440" s="11"/>
      <c r="AF440" s="11"/>
      <c r="AG440" s="11"/>
      <c r="AH440" s="11"/>
      <c r="AI440" s="11"/>
      <c r="AJ440" s="11"/>
      <c r="AK440" s="11"/>
      <c r="AL440" s="11"/>
      <c r="AM440" s="11"/>
      <c r="AN440" s="11"/>
      <c r="AO440" s="11"/>
      <c r="AP440" s="11"/>
      <c r="AQ440" s="11"/>
      <c r="AR440" s="11"/>
      <c r="AS440" s="11"/>
      <c r="AT440" s="11"/>
      <c r="AU440" s="11"/>
    </row>
    <row r="441" spans="2:47" s="12" customFormat="1" ht="13.5" customHeight="1" x14ac:dyDescent="0.2">
      <c r="B441" s="41" t="s">
        <v>169</v>
      </c>
      <c r="C441" s="78" t="s">
        <v>166</v>
      </c>
      <c r="D441" s="53" t="s">
        <v>165</v>
      </c>
      <c r="E441" s="31"/>
      <c r="F441" s="123">
        <v>20600</v>
      </c>
      <c r="G441" s="124"/>
      <c r="H441" s="125">
        <f>F441-(F441*H3/100)</f>
        <v>20600</v>
      </c>
      <c r="I441" s="126"/>
      <c r="J441" s="11"/>
      <c r="K441" s="11"/>
      <c r="L441" s="11"/>
      <c r="M441" s="11"/>
      <c r="N441" s="11"/>
      <c r="O441" s="11"/>
      <c r="P441" s="11"/>
      <c r="Q441" s="11"/>
      <c r="R441" s="11"/>
      <c r="S441" s="11"/>
      <c r="T441" s="11"/>
      <c r="U441" s="11"/>
      <c r="V441" s="11"/>
      <c r="W441" s="11"/>
      <c r="X441" s="11"/>
      <c r="Y441" s="11"/>
      <c r="Z441" s="11"/>
      <c r="AA441" s="11"/>
      <c r="AB441" s="11"/>
      <c r="AC441" s="11"/>
      <c r="AD441" s="11"/>
      <c r="AE441" s="11"/>
      <c r="AF441" s="11"/>
      <c r="AG441" s="11"/>
      <c r="AH441" s="11"/>
      <c r="AI441" s="11"/>
      <c r="AJ441" s="11"/>
      <c r="AK441" s="11"/>
      <c r="AL441" s="11"/>
      <c r="AM441" s="11"/>
      <c r="AN441" s="11"/>
      <c r="AO441" s="11"/>
      <c r="AP441" s="11"/>
      <c r="AQ441" s="11"/>
      <c r="AR441" s="11"/>
      <c r="AS441" s="11"/>
      <c r="AT441" s="11"/>
      <c r="AU441" s="11"/>
    </row>
    <row r="442" spans="2:47" s="12" customFormat="1" ht="13.8" customHeight="1" x14ac:dyDescent="0.2">
      <c r="B442" s="41" t="s">
        <v>169</v>
      </c>
      <c r="C442" s="78" t="s">
        <v>80</v>
      </c>
      <c r="D442" s="53" t="s">
        <v>74</v>
      </c>
      <c r="E442" s="31"/>
      <c r="F442" s="123">
        <v>20600</v>
      </c>
      <c r="G442" s="124"/>
      <c r="H442" s="125">
        <f>F442-(F442*H3/100)</f>
        <v>20600</v>
      </c>
      <c r="I442" s="126"/>
      <c r="J442" s="11"/>
      <c r="K442" s="11"/>
      <c r="L442" s="11"/>
      <c r="M442" s="11"/>
      <c r="N442" s="11"/>
      <c r="O442" s="11"/>
      <c r="P442" s="11"/>
      <c r="Q442" s="11"/>
      <c r="R442" s="11"/>
      <c r="S442" s="11"/>
      <c r="T442" s="11"/>
      <c r="U442" s="11"/>
      <c r="V442" s="11"/>
      <c r="W442" s="11"/>
      <c r="X442" s="11"/>
      <c r="Y442" s="11"/>
      <c r="Z442" s="11"/>
      <c r="AA442" s="11"/>
      <c r="AB442" s="11"/>
      <c r="AC442" s="11"/>
      <c r="AD442" s="11"/>
      <c r="AE442" s="11"/>
      <c r="AF442" s="11"/>
      <c r="AG442" s="11"/>
      <c r="AH442" s="11"/>
      <c r="AI442" s="11"/>
      <c r="AJ442" s="11"/>
      <c r="AK442" s="11"/>
      <c r="AL442" s="11"/>
      <c r="AM442" s="11"/>
      <c r="AN442" s="11"/>
      <c r="AO442" s="11"/>
      <c r="AP442" s="11"/>
      <c r="AQ442" s="11"/>
      <c r="AR442" s="11"/>
      <c r="AS442" s="11"/>
      <c r="AT442" s="11"/>
      <c r="AU442" s="11"/>
    </row>
    <row r="443" spans="2:47" s="12" customFormat="1" ht="13.2" customHeight="1" x14ac:dyDescent="0.2">
      <c r="B443" s="41" t="s">
        <v>169</v>
      </c>
      <c r="C443" s="78" t="s">
        <v>82</v>
      </c>
      <c r="D443" s="53" t="s">
        <v>75</v>
      </c>
      <c r="E443" s="31" t="s">
        <v>263</v>
      </c>
      <c r="F443" s="123">
        <v>20600</v>
      </c>
      <c r="G443" s="124"/>
      <c r="H443" s="125">
        <f>F443-(F443*H3/100)</f>
        <v>20600</v>
      </c>
      <c r="I443" s="126"/>
      <c r="J443" s="11"/>
      <c r="K443" s="11"/>
      <c r="L443" s="11"/>
      <c r="M443" s="11"/>
      <c r="N443" s="11"/>
      <c r="O443" s="11"/>
      <c r="P443" s="11"/>
      <c r="Q443" s="11"/>
      <c r="R443" s="11"/>
      <c r="S443" s="11"/>
      <c r="T443" s="11"/>
      <c r="U443" s="11"/>
      <c r="V443" s="11"/>
      <c r="W443" s="11"/>
      <c r="X443" s="11"/>
      <c r="Y443" s="11"/>
      <c r="Z443" s="11"/>
      <c r="AA443" s="11"/>
      <c r="AB443" s="11"/>
      <c r="AC443" s="11"/>
      <c r="AD443" s="11"/>
      <c r="AE443" s="11"/>
      <c r="AF443" s="11"/>
      <c r="AG443" s="11"/>
      <c r="AH443" s="11"/>
      <c r="AI443" s="11"/>
      <c r="AJ443" s="11"/>
      <c r="AK443" s="11"/>
      <c r="AL443" s="11"/>
      <c r="AM443" s="11"/>
      <c r="AN443" s="11"/>
      <c r="AO443" s="11"/>
      <c r="AP443" s="11"/>
      <c r="AQ443" s="11"/>
      <c r="AR443" s="11"/>
      <c r="AS443" s="11"/>
      <c r="AT443" s="11"/>
      <c r="AU443" s="11"/>
    </row>
    <row r="444" spans="2:47" s="12" customFormat="1" ht="13.2" customHeight="1" x14ac:dyDescent="0.2">
      <c r="B444" s="41" t="s">
        <v>169</v>
      </c>
      <c r="C444" s="78" t="s">
        <v>162</v>
      </c>
      <c r="D444" s="53" t="s">
        <v>158</v>
      </c>
      <c r="E444" s="31"/>
      <c r="F444" s="123">
        <v>11600</v>
      </c>
      <c r="G444" s="124"/>
      <c r="H444" s="125">
        <f>F444-(F444*H3/100)</f>
        <v>11600</v>
      </c>
      <c r="I444" s="126"/>
      <c r="J444" s="11"/>
      <c r="K444" s="11"/>
      <c r="L444" s="11"/>
      <c r="M444" s="11"/>
      <c r="N444" s="11"/>
      <c r="O444" s="11"/>
      <c r="P444" s="11"/>
      <c r="Q444" s="11"/>
      <c r="R444" s="11"/>
      <c r="S444" s="11"/>
      <c r="T444" s="11"/>
      <c r="U444" s="11"/>
      <c r="V444" s="11"/>
      <c r="W444" s="11"/>
      <c r="X444" s="11"/>
      <c r="Y444" s="11"/>
      <c r="Z444" s="11"/>
      <c r="AA444" s="11"/>
      <c r="AB444" s="11"/>
      <c r="AC444" s="11"/>
      <c r="AD444" s="11"/>
      <c r="AE444" s="11"/>
      <c r="AF444" s="11"/>
      <c r="AG444" s="11"/>
      <c r="AH444" s="11"/>
      <c r="AI444" s="11"/>
      <c r="AJ444" s="11"/>
      <c r="AK444" s="11"/>
      <c r="AL444" s="11"/>
      <c r="AM444" s="11"/>
      <c r="AN444" s="11"/>
      <c r="AO444" s="11"/>
      <c r="AP444" s="11"/>
      <c r="AQ444" s="11"/>
      <c r="AR444" s="11"/>
      <c r="AS444" s="11"/>
      <c r="AT444" s="11"/>
      <c r="AU444" s="11"/>
    </row>
    <row r="445" spans="2:47" s="12" customFormat="1" ht="14.4" customHeight="1" x14ac:dyDescent="0.2">
      <c r="B445" s="41" t="s">
        <v>169</v>
      </c>
      <c r="C445" s="78" t="s">
        <v>93</v>
      </c>
      <c r="D445" s="53" t="s">
        <v>90</v>
      </c>
      <c r="E445" s="31"/>
      <c r="F445" s="123">
        <v>11600</v>
      </c>
      <c r="G445" s="124"/>
      <c r="H445" s="125">
        <f>F445-(F445*H3/100)</f>
        <v>11600</v>
      </c>
      <c r="I445" s="126"/>
      <c r="J445" s="11"/>
      <c r="K445" s="11"/>
      <c r="L445" s="11"/>
      <c r="M445" s="11"/>
      <c r="N445" s="11"/>
      <c r="O445" s="11"/>
      <c r="P445" s="11"/>
      <c r="Q445" s="11"/>
      <c r="R445" s="11"/>
      <c r="S445" s="11"/>
      <c r="T445" s="11"/>
      <c r="U445" s="11"/>
      <c r="V445" s="11"/>
      <c r="W445" s="11"/>
      <c r="X445" s="11"/>
      <c r="Y445" s="11"/>
      <c r="Z445" s="11"/>
      <c r="AA445" s="11"/>
      <c r="AB445" s="11"/>
      <c r="AC445" s="11"/>
      <c r="AD445" s="11"/>
      <c r="AE445" s="11"/>
      <c r="AF445" s="11"/>
      <c r="AG445" s="11"/>
      <c r="AH445" s="11"/>
      <c r="AI445" s="11"/>
      <c r="AJ445" s="11"/>
      <c r="AK445" s="11"/>
      <c r="AL445" s="11"/>
      <c r="AM445" s="11"/>
      <c r="AN445" s="11"/>
      <c r="AO445" s="11"/>
      <c r="AP445" s="11"/>
      <c r="AQ445" s="11"/>
      <c r="AR445" s="11"/>
      <c r="AS445" s="11"/>
      <c r="AT445" s="11"/>
      <c r="AU445" s="11"/>
    </row>
    <row r="446" spans="2:47" s="12" customFormat="1" ht="12.6" customHeight="1" x14ac:dyDescent="0.2">
      <c r="B446" s="41" t="s">
        <v>169</v>
      </c>
      <c r="C446" s="78" t="s">
        <v>81</v>
      </c>
      <c r="D446" s="53" t="s">
        <v>76</v>
      </c>
      <c r="E446" s="90"/>
      <c r="F446" s="123">
        <v>11600</v>
      </c>
      <c r="G446" s="124"/>
      <c r="H446" s="125">
        <f>F446-(F446*H3/100)</f>
        <v>11600</v>
      </c>
      <c r="I446" s="126"/>
      <c r="J446" s="11"/>
      <c r="K446" s="11"/>
      <c r="L446" s="11"/>
      <c r="M446" s="11"/>
      <c r="N446" s="11"/>
      <c r="O446" s="11"/>
      <c r="P446" s="11"/>
      <c r="Q446" s="11"/>
      <c r="R446" s="11"/>
      <c r="S446" s="11"/>
      <c r="T446" s="11"/>
      <c r="U446" s="11"/>
      <c r="V446" s="11"/>
      <c r="W446" s="11"/>
      <c r="X446" s="11"/>
      <c r="Y446" s="11"/>
      <c r="Z446" s="11"/>
      <c r="AA446" s="11"/>
      <c r="AB446" s="11"/>
      <c r="AC446" s="11"/>
      <c r="AD446" s="11"/>
      <c r="AE446" s="11"/>
      <c r="AF446" s="11"/>
      <c r="AG446" s="11"/>
      <c r="AH446" s="11"/>
      <c r="AI446" s="11"/>
      <c r="AJ446" s="11"/>
      <c r="AK446" s="11"/>
      <c r="AL446" s="11"/>
      <c r="AM446" s="11"/>
      <c r="AN446" s="11"/>
      <c r="AO446" s="11"/>
      <c r="AP446" s="11"/>
      <c r="AQ446" s="11"/>
      <c r="AR446" s="11"/>
      <c r="AS446" s="11"/>
      <c r="AT446" s="11"/>
      <c r="AU446" s="11"/>
    </row>
    <row r="447" spans="2:47" s="12" customFormat="1" ht="10.8" customHeight="1" x14ac:dyDescent="0.2">
      <c r="B447" s="41" t="s">
        <v>169</v>
      </c>
      <c r="C447" s="65" t="s">
        <v>322</v>
      </c>
      <c r="D447" s="18" t="s">
        <v>8</v>
      </c>
      <c r="E447" s="85"/>
      <c r="F447" s="103">
        <v>2000</v>
      </c>
      <c r="G447" s="104"/>
      <c r="H447" s="106"/>
      <c r="I447" s="98"/>
      <c r="J447" s="11"/>
      <c r="K447" s="11"/>
      <c r="L447" s="11"/>
      <c r="M447" s="11"/>
      <c r="N447" s="11"/>
      <c r="O447" s="11"/>
      <c r="P447" s="11"/>
      <c r="Q447" s="11"/>
      <c r="R447" s="11"/>
      <c r="S447" s="11"/>
      <c r="T447" s="11"/>
      <c r="U447" s="11"/>
      <c r="V447" s="11"/>
      <c r="W447" s="11"/>
      <c r="X447" s="11"/>
      <c r="Y447" s="11"/>
      <c r="Z447" s="11"/>
      <c r="AA447" s="11"/>
      <c r="AB447" s="11"/>
      <c r="AC447" s="11"/>
      <c r="AD447" s="11"/>
      <c r="AE447" s="11"/>
      <c r="AF447" s="11"/>
      <c r="AG447" s="11"/>
      <c r="AH447" s="11"/>
      <c r="AI447" s="11"/>
      <c r="AJ447" s="11"/>
      <c r="AK447" s="11"/>
      <c r="AL447" s="11"/>
      <c r="AM447" s="11"/>
      <c r="AN447" s="11"/>
      <c r="AO447" s="11"/>
      <c r="AP447" s="11"/>
      <c r="AQ447" s="11"/>
      <c r="AR447" s="11"/>
      <c r="AS447" s="11"/>
      <c r="AT447" s="11"/>
      <c r="AU447" s="11"/>
    </row>
    <row r="448" spans="2:47" s="12" customFormat="1" ht="12.6" customHeight="1" x14ac:dyDescent="0.2">
      <c r="B448" s="41" t="s">
        <v>169</v>
      </c>
      <c r="C448" s="80" t="s">
        <v>326</v>
      </c>
      <c r="D448" s="32" t="s">
        <v>335</v>
      </c>
      <c r="E448" s="40"/>
      <c r="F448" s="107">
        <v>6600</v>
      </c>
      <c r="G448" s="108"/>
      <c r="H448" s="109"/>
      <c r="I448" s="110"/>
      <c r="J448" s="11"/>
      <c r="K448" s="11"/>
      <c r="L448" s="11"/>
      <c r="M448" s="11"/>
      <c r="N448" s="11"/>
      <c r="O448" s="11"/>
      <c r="P448" s="11"/>
      <c r="Q448" s="11"/>
      <c r="R448" s="11"/>
      <c r="S448" s="11"/>
      <c r="T448" s="11"/>
      <c r="U448" s="11"/>
      <c r="V448" s="11"/>
      <c r="W448" s="11"/>
      <c r="X448" s="11"/>
      <c r="Y448" s="11"/>
      <c r="Z448" s="11"/>
      <c r="AA448" s="11"/>
      <c r="AB448" s="11"/>
      <c r="AC448" s="11"/>
      <c r="AD448" s="11"/>
      <c r="AE448" s="11"/>
      <c r="AF448" s="11"/>
      <c r="AG448" s="11"/>
      <c r="AH448" s="11"/>
      <c r="AI448" s="11"/>
      <c r="AJ448" s="11"/>
      <c r="AK448" s="11"/>
      <c r="AL448" s="11"/>
      <c r="AM448" s="11"/>
      <c r="AN448" s="11"/>
      <c r="AO448" s="11"/>
      <c r="AP448" s="11"/>
      <c r="AQ448" s="11"/>
      <c r="AR448" s="11"/>
      <c r="AS448" s="11"/>
      <c r="AT448" s="11"/>
      <c r="AU448" s="11"/>
    </row>
    <row r="449" spans="2:47" s="12" customFormat="1" ht="13.5" customHeight="1" x14ac:dyDescent="0.2">
      <c r="B449" s="41" t="s">
        <v>169</v>
      </c>
      <c r="C449" s="82" t="s">
        <v>126</v>
      </c>
      <c r="D449" s="32" t="s">
        <v>41</v>
      </c>
      <c r="E449" s="40" t="s">
        <v>94</v>
      </c>
      <c r="F449" s="107">
        <v>3300</v>
      </c>
      <c r="G449" s="108"/>
      <c r="H449" s="109"/>
      <c r="I449" s="110"/>
      <c r="J449" s="11"/>
      <c r="K449" s="11"/>
      <c r="L449" s="11"/>
      <c r="M449" s="11"/>
      <c r="N449" s="11"/>
      <c r="O449" s="11"/>
      <c r="P449" s="11"/>
      <c r="Q449" s="11"/>
      <c r="R449" s="11"/>
      <c r="S449" s="11"/>
      <c r="T449" s="11"/>
      <c r="U449" s="11"/>
      <c r="V449" s="11"/>
      <c r="W449" s="11"/>
      <c r="X449" s="11"/>
      <c r="Y449" s="11"/>
      <c r="Z449" s="11"/>
      <c r="AA449" s="11"/>
      <c r="AB449" s="11"/>
      <c r="AC449" s="11"/>
      <c r="AD449" s="11"/>
      <c r="AE449" s="11"/>
      <c r="AF449" s="11"/>
      <c r="AG449" s="11"/>
      <c r="AH449" s="11"/>
      <c r="AI449" s="11"/>
      <c r="AJ449" s="11"/>
      <c r="AK449" s="11"/>
      <c r="AL449" s="11"/>
      <c r="AM449" s="11"/>
      <c r="AN449" s="11"/>
      <c r="AO449" s="11"/>
      <c r="AP449" s="11"/>
      <c r="AQ449" s="11"/>
      <c r="AR449" s="11"/>
      <c r="AS449" s="11"/>
      <c r="AT449" s="11"/>
      <c r="AU449" s="11"/>
    </row>
    <row r="450" spans="2:47" s="12" customFormat="1" ht="20.399999999999999" customHeight="1" x14ac:dyDescent="0.2">
      <c r="B450" s="41" t="s">
        <v>169</v>
      </c>
      <c r="C450" s="65" t="s">
        <v>381</v>
      </c>
      <c r="D450" s="37" t="s">
        <v>380</v>
      </c>
      <c r="E450" s="85" t="s">
        <v>94</v>
      </c>
      <c r="F450" s="103">
        <v>3300</v>
      </c>
      <c r="G450" s="104"/>
      <c r="H450" s="106"/>
      <c r="I450" s="98"/>
      <c r="J450" s="11"/>
      <c r="K450" s="11"/>
      <c r="L450" s="11"/>
      <c r="M450" s="11"/>
      <c r="N450" s="11"/>
      <c r="O450" s="11"/>
      <c r="P450" s="11"/>
      <c r="Q450" s="11"/>
      <c r="R450" s="11"/>
      <c r="S450" s="11"/>
      <c r="T450" s="11"/>
      <c r="U450" s="11"/>
      <c r="V450" s="11"/>
      <c r="W450" s="11"/>
      <c r="X450" s="11"/>
      <c r="Y450" s="11"/>
      <c r="Z450" s="11"/>
      <c r="AA450" s="11"/>
      <c r="AB450" s="11"/>
      <c r="AC450" s="11"/>
      <c r="AD450" s="11"/>
      <c r="AE450" s="11"/>
      <c r="AF450" s="11"/>
      <c r="AG450" s="11"/>
      <c r="AH450" s="11"/>
      <c r="AI450" s="11"/>
      <c r="AJ450" s="11"/>
      <c r="AK450" s="11"/>
      <c r="AL450" s="11"/>
      <c r="AM450" s="11"/>
      <c r="AN450" s="11"/>
      <c r="AO450" s="11"/>
      <c r="AP450" s="11"/>
      <c r="AQ450" s="11"/>
      <c r="AR450" s="11"/>
      <c r="AS450" s="11"/>
      <c r="AT450" s="11"/>
      <c r="AU450" s="11"/>
    </row>
    <row r="451" spans="2:47" s="26" customFormat="1" ht="15.75" customHeight="1" x14ac:dyDescent="0.3">
      <c r="B451" s="41" t="s">
        <v>169</v>
      </c>
      <c r="C451" s="65" t="s">
        <v>383</v>
      </c>
      <c r="D451" s="37" t="s">
        <v>382</v>
      </c>
      <c r="E451" s="85" t="s">
        <v>386</v>
      </c>
      <c r="F451" s="103">
        <v>7700</v>
      </c>
      <c r="G451" s="104"/>
      <c r="H451" s="106"/>
      <c r="I451" s="98"/>
      <c r="J451" s="25"/>
      <c r="K451" s="25"/>
      <c r="L451" s="25"/>
      <c r="M451" s="25"/>
      <c r="N451" s="25"/>
      <c r="O451" s="25"/>
      <c r="P451" s="25"/>
      <c r="Q451" s="25"/>
      <c r="R451" s="25"/>
      <c r="S451" s="25"/>
      <c r="T451" s="25"/>
      <c r="U451" s="25"/>
      <c r="V451" s="25"/>
      <c r="W451" s="25"/>
      <c r="X451" s="25"/>
      <c r="Y451" s="25"/>
      <c r="Z451" s="25"/>
      <c r="AA451" s="25"/>
      <c r="AB451" s="25"/>
      <c r="AC451" s="25"/>
      <c r="AD451" s="25"/>
      <c r="AE451" s="25"/>
      <c r="AF451" s="25"/>
      <c r="AG451" s="25"/>
      <c r="AH451" s="25"/>
      <c r="AI451" s="25"/>
      <c r="AJ451" s="25"/>
      <c r="AK451" s="25"/>
      <c r="AL451" s="25"/>
      <c r="AM451" s="25"/>
      <c r="AN451" s="25"/>
      <c r="AO451" s="25"/>
      <c r="AP451" s="25"/>
      <c r="AQ451" s="25"/>
      <c r="AR451" s="25"/>
      <c r="AS451" s="25"/>
      <c r="AT451" s="25"/>
      <c r="AU451" s="25"/>
    </row>
    <row r="452" spans="2:47" s="12" customFormat="1" ht="24" customHeight="1" x14ac:dyDescent="0.2">
      <c r="B452" s="41" t="s">
        <v>169</v>
      </c>
      <c r="C452" s="65" t="s">
        <v>385</v>
      </c>
      <c r="D452" s="37" t="s">
        <v>384</v>
      </c>
      <c r="E452" s="85" t="s">
        <v>387</v>
      </c>
      <c r="F452" s="103">
        <v>7700</v>
      </c>
      <c r="G452" s="104"/>
      <c r="H452" s="106"/>
      <c r="I452" s="98"/>
      <c r="J452" s="11"/>
      <c r="K452" s="11"/>
      <c r="L452" s="11"/>
      <c r="M452" s="11"/>
      <c r="N452" s="11"/>
      <c r="O452" s="11"/>
      <c r="P452" s="11"/>
      <c r="Q452" s="11"/>
      <c r="R452" s="11"/>
      <c r="S452" s="11"/>
      <c r="T452" s="11"/>
      <c r="U452" s="11"/>
      <c r="V452" s="11"/>
      <c r="W452" s="11"/>
      <c r="X452" s="11"/>
      <c r="Y452" s="11"/>
      <c r="Z452" s="11"/>
      <c r="AA452" s="11"/>
      <c r="AB452" s="11"/>
      <c r="AC452" s="11"/>
      <c r="AD452" s="11"/>
      <c r="AE452" s="11"/>
      <c r="AF452" s="11"/>
      <c r="AG452" s="11"/>
      <c r="AH452" s="11"/>
      <c r="AI452" s="11"/>
      <c r="AJ452" s="11"/>
      <c r="AK452" s="11"/>
      <c r="AL452" s="11"/>
      <c r="AM452" s="11"/>
      <c r="AN452" s="11"/>
      <c r="AO452" s="11"/>
      <c r="AP452" s="11"/>
      <c r="AQ452" s="11"/>
      <c r="AR452" s="11"/>
      <c r="AS452" s="11"/>
      <c r="AT452" s="11"/>
      <c r="AU452" s="11"/>
    </row>
    <row r="453" spans="2:47" s="12" customFormat="1" ht="12" customHeight="1" x14ac:dyDescent="0.2">
      <c r="B453" s="33" t="s">
        <v>194</v>
      </c>
      <c r="C453" s="24"/>
      <c r="D453" s="60"/>
      <c r="E453" s="21"/>
      <c r="F453" s="21"/>
      <c r="G453" s="22"/>
      <c r="H453" s="23"/>
      <c r="I453" s="36"/>
      <c r="J453" s="11"/>
      <c r="K453" s="11"/>
      <c r="L453" s="11"/>
      <c r="M453" s="11"/>
      <c r="N453" s="11"/>
      <c r="O453" s="11"/>
      <c r="P453" s="11"/>
      <c r="Q453" s="11"/>
      <c r="R453" s="11"/>
      <c r="S453" s="11"/>
      <c r="T453" s="11"/>
      <c r="U453" s="11"/>
      <c r="V453" s="11"/>
      <c r="W453" s="11"/>
      <c r="X453" s="11"/>
      <c r="Y453" s="11"/>
      <c r="Z453" s="11"/>
      <c r="AA453" s="11"/>
      <c r="AB453" s="11"/>
      <c r="AC453" s="11"/>
      <c r="AD453" s="11"/>
      <c r="AE453" s="11"/>
      <c r="AF453" s="11"/>
      <c r="AG453" s="11"/>
      <c r="AH453" s="11"/>
      <c r="AI453" s="11"/>
      <c r="AJ453" s="11"/>
      <c r="AK453" s="11"/>
      <c r="AL453" s="11"/>
      <c r="AM453" s="11"/>
      <c r="AN453" s="11"/>
      <c r="AO453" s="11"/>
      <c r="AP453" s="11"/>
      <c r="AQ453" s="11"/>
      <c r="AR453" s="11"/>
      <c r="AS453" s="11"/>
      <c r="AT453" s="11"/>
      <c r="AU453" s="11"/>
    </row>
    <row r="454" spans="2:47" s="12" customFormat="1" ht="12" customHeight="1" x14ac:dyDescent="0.2">
      <c r="B454" s="41" t="s">
        <v>194</v>
      </c>
      <c r="C454" s="63" t="s">
        <v>195</v>
      </c>
      <c r="D454" s="50" t="s">
        <v>196</v>
      </c>
      <c r="E454" s="85" t="s">
        <v>67</v>
      </c>
      <c r="F454" s="95">
        <v>142600</v>
      </c>
      <c r="G454" s="96"/>
      <c r="H454" s="97">
        <f>F454-(F454*H3/100)</f>
        <v>142600</v>
      </c>
      <c r="I454" s="127"/>
      <c r="J454" s="11"/>
      <c r="K454" s="11"/>
      <c r="L454" s="11"/>
      <c r="M454" s="11"/>
      <c r="N454" s="11"/>
      <c r="O454" s="11"/>
      <c r="P454" s="11"/>
      <c r="Q454" s="11"/>
      <c r="R454" s="11"/>
      <c r="S454" s="11"/>
      <c r="T454" s="11"/>
      <c r="U454" s="11"/>
      <c r="V454" s="11"/>
      <c r="W454" s="11"/>
      <c r="X454" s="11"/>
      <c r="Y454" s="11"/>
      <c r="Z454" s="11"/>
      <c r="AA454" s="11"/>
      <c r="AB454" s="11"/>
      <c r="AC454" s="11"/>
      <c r="AD454" s="11"/>
      <c r="AE454" s="11"/>
      <c r="AF454" s="11"/>
      <c r="AG454" s="11"/>
      <c r="AH454" s="11"/>
      <c r="AI454" s="11"/>
      <c r="AJ454" s="11"/>
      <c r="AK454" s="11"/>
      <c r="AL454" s="11"/>
      <c r="AM454" s="11"/>
      <c r="AN454" s="11"/>
      <c r="AO454" s="11"/>
      <c r="AP454" s="11"/>
      <c r="AQ454" s="11"/>
      <c r="AR454" s="11"/>
      <c r="AS454" s="11"/>
      <c r="AT454" s="11"/>
      <c r="AU454" s="11"/>
    </row>
    <row r="455" spans="2:47" s="12" customFormat="1" ht="12" customHeight="1" x14ac:dyDescent="0.2">
      <c r="B455" s="41" t="s">
        <v>194</v>
      </c>
      <c r="C455" s="64"/>
      <c r="D455" s="58" t="s">
        <v>7</v>
      </c>
      <c r="E455" s="86"/>
      <c r="F455" s="99"/>
      <c r="G455" s="100"/>
      <c r="H455" s="101"/>
      <c r="I455" s="102"/>
      <c r="J455" s="11"/>
      <c r="K455" s="11"/>
      <c r="L455" s="11"/>
      <c r="M455" s="11"/>
      <c r="N455" s="11"/>
      <c r="O455" s="11"/>
      <c r="P455" s="11"/>
      <c r="Q455" s="11"/>
      <c r="R455" s="11"/>
      <c r="S455" s="11"/>
      <c r="T455" s="11"/>
      <c r="U455" s="11"/>
      <c r="V455" s="11"/>
      <c r="W455" s="11"/>
      <c r="X455" s="11"/>
      <c r="Y455" s="11"/>
      <c r="Z455" s="11"/>
      <c r="AA455" s="11"/>
      <c r="AB455" s="11"/>
      <c r="AC455" s="11"/>
      <c r="AD455" s="11"/>
      <c r="AE455" s="11"/>
      <c r="AF455" s="11"/>
      <c r="AG455" s="11"/>
      <c r="AH455" s="11"/>
      <c r="AI455" s="11"/>
      <c r="AJ455" s="11"/>
      <c r="AK455" s="11"/>
      <c r="AL455" s="11"/>
      <c r="AM455" s="11"/>
      <c r="AN455" s="11"/>
      <c r="AO455" s="11"/>
      <c r="AP455" s="11"/>
      <c r="AQ455" s="11"/>
      <c r="AR455" s="11"/>
      <c r="AS455" s="11"/>
      <c r="AT455" s="11"/>
      <c r="AU455" s="11"/>
    </row>
    <row r="456" spans="2:47" s="12" customFormat="1" ht="19.2" customHeight="1" x14ac:dyDescent="0.2">
      <c r="B456" s="41" t="s">
        <v>194</v>
      </c>
      <c r="C456" s="65" t="s">
        <v>198</v>
      </c>
      <c r="D456" s="18" t="s">
        <v>197</v>
      </c>
      <c r="E456" s="85" t="s">
        <v>67</v>
      </c>
      <c r="F456" s="103">
        <v>75900</v>
      </c>
      <c r="G456" s="104"/>
      <c r="H456" s="105">
        <f>F456-(F456*H3/100)</f>
        <v>75900</v>
      </c>
      <c r="I456" s="98"/>
      <c r="J456" s="11"/>
      <c r="K456" s="11"/>
      <c r="L456" s="11"/>
      <c r="M456" s="11"/>
      <c r="N456" s="11"/>
      <c r="O456" s="11"/>
      <c r="P456" s="11"/>
      <c r="Q456" s="11"/>
      <c r="R456" s="11"/>
      <c r="S456" s="11"/>
      <c r="T456" s="11"/>
      <c r="U456" s="11"/>
      <c r="V456" s="11"/>
      <c r="W456" s="11"/>
      <c r="X456" s="11"/>
      <c r="Y456" s="11"/>
      <c r="Z456" s="11"/>
      <c r="AA456" s="11"/>
      <c r="AB456" s="11"/>
      <c r="AC456" s="11"/>
      <c r="AD456" s="11"/>
      <c r="AE456" s="11"/>
      <c r="AF456" s="11"/>
      <c r="AG456" s="11"/>
      <c r="AH456" s="11"/>
      <c r="AI456" s="11"/>
      <c r="AJ456" s="11"/>
      <c r="AK456" s="11"/>
      <c r="AL456" s="11"/>
      <c r="AM456" s="11"/>
      <c r="AN456" s="11"/>
      <c r="AO456" s="11"/>
      <c r="AP456" s="11"/>
      <c r="AQ456" s="11"/>
      <c r="AR456" s="11"/>
      <c r="AS456" s="11"/>
      <c r="AT456" s="11"/>
      <c r="AU456" s="11"/>
    </row>
    <row r="457" spans="2:47" s="12" customFormat="1" ht="11.25" customHeight="1" x14ac:dyDescent="0.2">
      <c r="B457" s="41" t="s">
        <v>194</v>
      </c>
      <c r="C457" s="65" t="s">
        <v>322</v>
      </c>
      <c r="D457" s="18" t="s">
        <v>8</v>
      </c>
      <c r="E457" s="85"/>
      <c r="F457" s="103">
        <v>2000</v>
      </c>
      <c r="G457" s="104"/>
      <c r="H457" s="106"/>
      <c r="I457" s="98"/>
      <c r="J457" s="11"/>
      <c r="K457" s="11"/>
      <c r="L457" s="11"/>
      <c r="M457" s="11"/>
      <c r="N457" s="11"/>
      <c r="O457" s="11"/>
      <c r="P457" s="11"/>
      <c r="Q457" s="11"/>
      <c r="R457" s="11"/>
      <c r="S457" s="11"/>
      <c r="T457" s="11"/>
      <c r="U457" s="11"/>
      <c r="V457" s="11"/>
      <c r="W457" s="11"/>
      <c r="X457" s="11"/>
      <c r="Y457" s="11"/>
      <c r="Z457" s="11"/>
      <c r="AA457" s="11"/>
      <c r="AB457" s="11"/>
      <c r="AC457" s="11"/>
      <c r="AD457" s="11"/>
      <c r="AE457" s="11"/>
      <c r="AF457" s="11"/>
      <c r="AG457" s="11"/>
      <c r="AH457" s="11"/>
      <c r="AI457" s="11"/>
      <c r="AJ457" s="11"/>
      <c r="AK457" s="11"/>
      <c r="AL457" s="11"/>
      <c r="AM457" s="11"/>
      <c r="AN457" s="11"/>
      <c r="AO457" s="11"/>
      <c r="AP457" s="11"/>
      <c r="AQ457" s="11"/>
      <c r="AR457" s="11"/>
      <c r="AS457" s="11"/>
      <c r="AT457" s="11"/>
      <c r="AU457" s="11"/>
    </row>
    <row r="458" spans="2:47" s="12" customFormat="1" ht="22.8" customHeight="1" x14ac:dyDescent="0.2">
      <c r="B458" s="41" t="s">
        <v>194</v>
      </c>
      <c r="C458" s="83" t="s">
        <v>307</v>
      </c>
      <c r="D458" s="32" t="s">
        <v>199</v>
      </c>
      <c r="E458" s="40" t="s">
        <v>94</v>
      </c>
      <c r="F458" s="107">
        <v>4900</v>
      </c>
      <c r="G458" s="108"/>
      <c r="H458" s="109"/>
      <c r="I458" s="110"/>
      <c r="J458" s="11"/>
      <c r="K458" s="11"/>
      <c r="L458" s="11"/>
      <c r="M458" s="11"/>
      <c r="N458" s="11"/>
      <c r="O458" s="11"/>
      <c r="P458" s="11"/>
      <c r="Q458" s="11"/>
      <c r="R458" s="11"/>
      <c r="S458" s="11"/>
      <c r="T458" s="11"/>
      <c r="U458" s="11"/>
      <c r="V458" s="11"/>
      <c r="W458" s="11"/>
      <c r="X458" s="11"/>
      <c r="Y458" s="11"/>
      <c r="Z458" s="11"/>
      <c r="AA458" s="11"/>
      <c r="AB458" s="11"/>
      <c r="AC458" s="11"/>
      <c r="AD458" s="11"/>
      <c r="AE458" s="11"/>
      <c r="AF458" s="11"/>
      <c r="AG458" s="11"/>
      <c r="AH458" s="11"/>
      <c r="AI458" s="11"/>
      <c r="AJ458" s="11"/>
      <c r="AK458" s="11"/>
      <c r="AL458" s="11"/>
      <c r="AM458" s="11"/>
      <c r="AN458" s="11"/>
      <c r="AO458" s="11"/>
      <c r="AP458" s="11"/>
      <c r="AQ458" s="11"/>
      <c r="AR458" s="11"/>
      <c r="AS458" s="11"/>
      <c r="AT458" s="11"/>
      <c r="AU458" s="11"/>
    </row>
    <row r="459" spans="2:47" s="12" customFormat="1" ht="11.25" customHeight="1" x14ac:dyDescent="0.2">
      <c r="B459" s="29" t="s">
        <v>188</v>
      </c>
      <c r="C459" s="13"/>
      <c r="D459" s="14" t="s">
        <v>17</v>
      </c>
      <c r="E459" s="15"/>
      <c r="F459" s="16"/>
      <c r="G459" s="34"/>
      <c r="H459" s="17"/>
      <c r="I459" s="35"/>
      <c r="J459" s="11"/>
      <c r="K459" s="11"/>
      <c r="L459" s="11"/>
      <c r="M459" s="11"/>
      <c r="N459" s="11"/>
      <c r="O459" s="11"/>
      <c r="P459" s="11"/>
      <c r="Q459" s="11"/>
      <c r="R459" s="11"/>
      <c r="S459" s="11"/>
      <c r="T459" s="11"/>
      <c r="U459" s="11"/>
      <c r="V459" s="11"/>
      <c r="W459" s="11"/>
      <c r="X459" s="11"/>
      <c r="Y459" s="11"/>
      <c r="Z459" s="11"/>
      <c r="AA459" s="11"/>
      <c r="AB459" s="11"/>
      <c r="AC459" s="11"/>
      <c r="AD459" s="11"/>
      <c r="AE459" s="11"/>
      <c r="AF459" s="11"/>
      <c r="AG459" s="11"/>
      <c r="AH459" s="11"/>
      <c r="AI459" s="11"/>
      <c r="AJ459" s="11"/>
      <c r="AK459" s="11"/>
      <c r="AL459" s="11"/>
      <c r="AM459" s="11"/>
      <c r="AN459" s="11"/>
      <c r="AO459" s="11"/>
      <c r="AP459" s="11"/>
      <c r="AQ459" s="11"/>
      <c r="AR459" s="11"/>
      <c r="AS459" s="11"/>
      <c r="AT459" s="11"/>
      <c r="AU459" s="11"/>
    </row>
    <row r="460" spans="2:47" s="12" customFormat="1" ht="12" customHeight="1" x14ac:dyDescent="0.2">
      <c r="B460" s="41" t="s">
        <v>188</v>
      </c>
      <c r="C460" s="65" t="s">
        <v>184</v>
      </c>
      <c r="D460" s="18" t="s">
        <v>185</v>
      </c>
      <c r="E460" s="85" t="s">
        <v>67</v>
      </c>
      <c r="F460" s="103">
        <v>132900</v>
      </c>
      <c r="G460" s="104"/>
      <c r="H460" s="105">
        <f>F460-(F460*H3/100)</f>
        <v>132900</v>
      </c>
      <c r="I460" s="98"/>
      <c r="J460" s="11"/>
      <c r="K460" s="11"/>
      <c r="L460" s="11"/>
      <c r="M460" s="11"/>
      <c r="N460" s="11"/>
      <c r="O460" s="11"/>
      <c r="P460" s="11"/>
      <c r="Q460" s="11"/>
      <c r="R460" s="11"/>
      <c r="S460" s="11"/>
      <c r="T460" s="11"/>
      <c r="U460" s="11"/>
      <c r="V460" s="11"/>
      <c r="W460" s="11"/>
      <c r="X460" s="11"/>
      <c r="Y460" s="11"/>
      <c r="Z460" s="11"/>
      <c r="AA460" s="11"/>
      <c r="AB460" s="11"/>
      <c r="AC460" s="11"/>
      <c r="AD460" s="11"/>
      <c r="AE460" s="11"/>
      <c r="AF460" s="11"/>
      <c r="AG460" s="11"/>
      <c r="AH460" s="11"/>
      <c r="AI460" s="11"/>
      <c r="AJ460" s="11"/>
      <c r="AK460" s="11"/>
      <c r="AL460" s="11"/>
      <c r="AM460" s="11"/>
      <c r="AN460" s="11"/>
      <c r="AO460" s="11"/>
      <c r="AP460" s="11"/>
      <c r="AQ460" s="11"/>
      <c r="AR460" s="11"/>
      <c r="AS460" s="11"/>
      <c r="AT460" s="11"/>
      <c r="AU460" s="11"/>
    </row>
    <row r="461" spans="2:47" s="12" customFormat="1" ht="12" customHeight="1" x14ac:dyDescent="0.2">
      <c r="B461" s="41" t="s">
        <v>188</v>
      </c>
      <c r="C461" s="66" t="s">
        <v>309</v>
      </c>
      <c r="D461" s="51" t="s">
        <v>186</v>
      </c>
      <c r="E461" s="27" t="s">
        <v>10</v>
      </c>
      <c r="F461" s="111">
        <v>172800</v>
      </c>
      <c r="G461" s="112"/>
      <c r="H461" s="113">
        <f>F461-(F461*H3/100)</f>
        <v>172800</v>
      </c>
      <c r="I461" s="114"/>
      <c r="J461" s="11"/>
      <c r="K461" s="11"/>
      <c r="L461" s="11"/>
      <c r="M461" s="11"/>
      <c r="N461" s="11"/>
      <c r="O461" s="11"/>
      <c r="P461" s="11"/>
      <c r="Q461" s="11"/>
      <c r="R461" s="11"/>
      <c r="S461" s="11"/>
      <c r="T461" s="11"/>
      <c r="U461" s="11"/>
      <c r="V461" s="11"/>
      <c r="W461" s="11"/>
      <c r="X461" s="11"/>
      <c r="Y461" s="11"/>
      <c r="Z461" s="11"/>
      <c r="AA461" s="11"/>
      <c r="AB461" s="11"/>
      <c r="AC461" s="11"/>
      <c r="AD461" s="11"/>
      <c r="AE461" s="11"/>
      <c r="AF461" s="11"/>
      <c r="AG461" s="11"/>
      <c r="AH461" s="11"/>
      <c r="AI461" s="11"/>
      <c r="AJ461" s="11"/>
      <c r="AK461" s="11"/>
      <c r="AL461" s="11"/>
      <c r="AM461" s="11"/>
      <c r="AN461" s="11"/>
      <c r="AO461" s="11"/>
      <c r="AP461" s="11"/>
      <c r="AQ461" s="11"/>
      <c r="AR461" s="11"/>
      <c r="AS461" s="11"/>
      <c r="AT461" s="11"/>
      <c r="AU461" s="11"/>
    </row>
    <row r="462" spans="2:47" s="12" customFormat="1" ht="12" customHeight="1" x14ac:dyDescent="0.2">
      <c r="B462" s="41" t="s">
        <v>188</v>
      </c>
      <c r="C462" s="67"/>
      <c r="D462" s="52"/>
      <c r="E462" s="31" t="s">
        <v>259</v>
      </c>
      <c r="F462" s="115"/>
      <c r="G462" s="116"/>
      <c r="H462" s="117"/>
      <c r="I462" s="118"/>
      <c r="J462" s="11"/>
      <c r="K462" s="11"/>
      <c r="L462" s="11"/>
      <c r="M462" s="11"/>
      <c r="N462" s="11"/>
      <c r="O462" s="11"/>
      <c r="P462" s="11"/>
      <c r="Q462" s="11"/>
      <c r="R462" s="11"/>
      <c r="S462" s="11"/>
      <c r="T462" s="11"/>
      <c r="U462" s="11"/>
      <c r="V462" s="11"/>
      <c r="W462" s="11"/>
      <c r="X462" s="11"/>
      <c r="Y462" s="11"/>
      <c r="Z462" s="11"/>
      <c r="AA462" s="11"/>
      <c r="AB462" s="11"/>
      <c r="AC462" s="11"/>
      <c r="AD462" s="11"/>
      <c r="AE462" s="11"/>
      <c r="AF462" s="11"/>
      <c r="AG462" s="11"/>
      <c r="AH462" s="11"/>
      <c r="AI462" s="11"/>
      <c r="AJ462" s="11"/>
      <c r="AK462" s="11"/>
      <c r="AL462" s="11"/>
      <c r="AM462" s="11"/>
      <c r="AN462" s="11"/>
      <c r="AO462" s="11"/>
      <c r="AP462" s="11"/>
      <c r="AQ462" s="11"/>
      <c r="AR462" s="11"/>
      <c r="AS462" s="11"/>
      <c r="AT462" s="11"/>
      <c r="AU462" s="11"/>
    </row>
    <row r="463" spans="2:47" s="12" customFormat="1" ht="14.25" customHeight="1" x14ac:dyDescent="0.2">
      <c r="B463" s="41" t="s">
        <v>188</v>
      </c>
      <c r="C463" s="67"/>
      <c r="D463" s="52"/>
      <c r="E463" s="31" t="s">
        <v>260</v>
      </c>
      <c r="F463" s="115"/>
      <c r="G463" s="116"/>
      <c r="H463" s="117"/>
      <c r="I463" s="118"/>
      <c r="J463" s="11"/>
      <c r="K463" s="11"/>
      <c r="L463" s="11"/>
      <c r="M463" s="11"/>
      <c r="N463" s="11"/>
      <c r="O463" s="11"/>
      <c r="P463" s="11"/>
      <c r="Q463" s="11"/>
      <c r="R463" s="11"/>
      <c r="S463" s="11"/>
      <c r="T463" s="11"/>
      <c r="U463" s="11"/>
      <c r="V463" s="11"/>
      <c r="W463" s="11"/>
      <c r="X463" s="11"/>
      <c r="Y463" s="11"/>
      <c r="Z463" s="11"/>
      <c r="AA463" s="11"/>
      <c r="AB463" s="11"/>
      <c r="AC463" s="11"/>
      <c r="AD463" s="11"/>
      <c r="AE463" s="11"/>
      <c r="AF463" s="11"/>
      <c r="AG463" s="11"/>
      <c r="AH463" s="11"/>
      <c r="AI463" s="11"/>
      <c r="AJ463" s="11"/>
      <c r="AK463" s="11"/>
      <c r="AL463" s="11"/>
      <c r="AM463" s="11"/>
      <c r="AN463" s="11"/>
      <c r="AO463" s="11"/>
      <c r="AP463" s="11"/>
      <c r="AQ463" s="11"/>
      <c r="AR463" s="11"/>
      <c r="AS463" s="11"/>
      <c r="AT463" s="11"/>
      <c r="AU463" s="11"/>
    </row>
    <row r="464" spans="2:47" s="26" customFormat="1" ht="12.6" customHeight="1" x14ac:dyDescent="0.3">
      <c r="B464" s="41" t="s">
        <v>188</v>
      </c>
      <c r="C464" s="69" t="s">
        <v>308</v>
      </c>
      <c r="D464" s="18" t="s">
        <v>187</v>
      </c>
      <c r="E464" s="85" t="s">
        <v>68</v>
      </c>
      <c r="F464" s="103">
        <v>172800</v>
      </c>
      <c r="G464" s="104"/>
      <c r="H464" s="105">
        <f>F464-(F464*H3/100)</f>
        <v>172800</v>
      </c>
      <c r="I464" s="98"/>
      <c r="J464" s="25"/>
      <c r="K464" s="25"/>
      <c r="L464" s="25"/>
      <c r="M464" s="25"/>
      <c r="N464" s="25"/>
      <c r="O464" s="25"/>
      <c r="P464" s="25"/>
      <c r="Q464" s="25"/>
      <c r="R464" s="25"/>
      <c r="S464" s="25"/>
      <c r="T464" s="25"/>
      <c r="U464" s="25"/>
      <c r="V464" s="25"/>
      <c r="W464" s="25"/>
      <c r="X464" s="25"/>
      <c r="Y464" s="25"/>
      <c r="Z464" s="25"/>
      <c r="AA464" s="25"/>
      <c r="AB464" s="25"/>
      <c r="AC464" s="25"/>
      <c r="AD464" s="25"/>
      <c r="AE464" s="25"/>
      <c r="AF464" s="25"/>
      <c r="AG464" s="25"/>
      <c r="AH464" s="25"/>
      <c r="AI464" s="25"/>
      <c r="AJ464" s="25"/>
      <c r="AK464" s="25"/>
      <c r="AL464" s="25"/>
      <c r="AM464" s="25"/>
      <c r="AN464" s="25"/>
      <c r="AO464" s="25"/>
      <c r="AP464" s="25"/>
      <c r="AQ464" s="25"/>
      <c r="AR464" s="25"/>
      <c r="AS464" s="25"/>
      <c r="AT464" s="25"/>
      <c r="AU464" s="25"/>
    </row>
    <row r="465" spans="2:47" s="12" customFormat="1" ht="12" customHeight="1" x14ac:dyDescent="0.2">
      <c r="B465" s="41" t="s">
        <v>188</v>
      </c>
      <c r="C465" s="135"/>
      <c r="D465" s="129" t="s">
        <v>359</v>
      </c>
      <c r="E465" s="130" t="s">
        <v>348</v>
      </c>
      <c r="F465" s="131">
        <v>224700</v>
      </c>
      <c r="G465" s="132"/>
      <c r="H465" s="133">
        <f>F465-(F465*H3/100)</f>
        <v>224700</v>
      </c>
      <c r="I465" s="134"/>
      <c r="J465" s="11"/>
      <c r="K465" s="11"/>
      <c r="L465" s="11"/>
      <c r="M465" s="11"/>
      <c r="N465" s="11"/>
      <c r="O465" s="11"/>
      <c r="P465" s="11"/>
      <c r="Q465" s="11"/>
      <c r="R465" s="11"/>
      <c r="S465" s="11"/>
      <c r="T465" s="11"/>
      <c r="U465" s="11"/>
      <c r="V465" s="11"/>
      <c r="W465" s="11"/>
      <c r="X465" s="11"/>
      <c r="Y465" s="11"/>
      <c r="Z465" s="11"/>
      <c r="AA465" s="11"/>
      <c r="AB465" s="11"/>
      <c r="AC465" s="11"/>
      <c r="AD465" s="11"/>
      <c r="AE465" s="11"/>
      <c r="AF465" s="11"/>
      <c r="AG465" s="11"/>
      <c r="AH465" s="11"/>
      <c r="AI465" s="11"/>
      <c r="AJ465" s="11"/>
      <c r="AK465" s="11"/>
      <c r="AL465" s="11"/>
      <c r="AM465" s="11"/>
      <c r="AN465" s="11"/>
      <c r="AO465" s="11"/>
      <c r="AP465" s="11"/>
      <c r="AQ465" s="11"/>
      <c r="AR465" s="11"/>
      <c r="AS465" s="11"/>
      <c r="AT465" s="11"/>
      <c r="AU465" s="11"/>
    </row>
    <row r="466" spans="2:47" s="12" customFormat="1" ht="12" customHeight="1" x14ac:dyDescent="0.2">
      <c r="B466" s="41" t="s">
        <v>188</v>
      </c>
      <c r="C466" s="135"/>
      <c r="D466" s="129"/>
      <c r="E466" s="130" t="s">
        <v>347</v>
      </c>
      <c r="F466" s="131"/>
      <c r="G466" s="132"/>
      <c r="H466" s="133"/>
      <c r="I466" s="134"/>
      <c r="J466" s="11"/>
      <c r="K466" s="11"/>
      <c r="L466" s="11"/>
      <c r="M466" s="11"/>
      <c r="N466" s="11"/>
      <c r="O466" s="11"/>
      <c r="P466" s="11"/>
      <c r="Q466" s="11"/>
      <c r="R466" s="11"/>
      <c r="S466" s="11"/>
      <c r="T466" s="11"/>
      <c r="U466" s="11"/>
      <c r="V466" s="11"/>
      <c r="W466" s="11"/>
      <c r="X466" s="11"/>
      <c r="Y466" s="11"/>
      <c r="Z466" s="11"/>
      <c r="AA466" s="11"/>
      <c r="AB466" s="11"/>
      <c r="AC466" s="11"/>
      <c r="AD466" s="11"/>
      <c r="AE466" s="11"/>
      <c r="AF466" s="11"/>
      <c r="AG466" s="11"/>
      <c r="AH466" s="11"/>
      <c r="AI466" s="11"/>
      <c r="AJ466" s="11"/>
      <c r="AK466" s="11"/>
      <c r="AL466" s="11"/>
      <c r="AM466" s="11"/>
      <c r="AN466" s="11"/>
      <c r="AO466" s="11"/>
      <c r="AP466" s="11"/>
      <c r="AQ466" s="11"/>
      <c r="AR466" s="11"/>
      <c r="AS466" s="11"/>
      <c r="AT466" s="11"/>
      <c r="AU466" s="11"/>
    </row>
    <row r="467" spans="2:47" s="12" customFormat="1" ht="12" customHeight="1" x14ac:dyDescent="0.2">
      <c r="B467" s="41" t="s">
        <v>188</v>
      </c>
      <c r="C467" s="135"/>
      <c r="D467" s="129"/>
      <c r="E467" s="130" t="s">
        <v>349</v>
      </c>
      <c r="F467" s="131"/>
      <c r="G467" s="132"/>
      <c r="H467" s="133"/>
      <c r="I467" s="134"/>
      <c r="J467" s="11"/>
      <c r="K467" s="11"/>
      <c r="L467" s="11"/>
      <c r="M467" s="11"/>
      <c r="N467" s="11"/>
      <c r="O467" s="11"/>
      <c r="P467" s="11"/>
      <c r="Q467" s="11"/>
      <c r="R467" s="11"/>
      <c r="S467" s="11"/>
      <c r="T467" s="11"/>
      <c r="U467" s="11"/>
      <c r="V467" s="11"/>
      <c r="W467" s="11"/>
      <c r="X467" s="11"/>
      <c r="Y467" s="11"/>
      <c r="Z467" s="11"/>
      <c r="AA467" s="11"/>
      <c r="AB467" s="11"/>
      <c r="AC467" s="11"/>
      <c r="AD467" s="11"/>
      <c r="AE467" s="11"/>
      <c r="AF467" s="11"/>
      <c r="AG467" s="11"/>
      <c r="AH467" s="11"/>
      <c r="AI467" s="11"/>
      <c r="AJ467" s="11"/>
      <c r="AK467" s="11"/>
      <c r="AL467" s="11"/>
      <c r="AM467" s="11"/>
      <c r="AN467" s="11"/>
      <c r="AO467" s="11"/>
      <c r="AP467" s="11"/>
      <c r="AQ467" s="11"/>
      <c r="AR467" s="11"/>
      <c r="AS467" s="11"/>
      <c r="AT467" s="11"/>
      <c r="AU467" s="11"/>
    </row>
    <row r="468" spans="2:47" s="12" customFormat="1" ht="10.199999999999999" customHeight="1" x14ac:dyDescent="0.2">
      <c r="B468" s="41" t="s">
        <v>188</v>
      </c>
      <c r="C468" s="84"/>
      <c r="D468" s="58" t="s">
        <v>7</v>
      </c>
      <c r="E468" s="86"/>
      <c r="F468" s="99"/>
      <c r="G468" s="100"/>
      <c r="H468" s="101"/>
      <c r="I468" s="102"/>
      <c r="J468" s="11"/>
      <c r="K468" s="11"/>
      <c r="L468" s="11"/>
      <c r="M468" s="11"/>
      <c r="N468" s="11"/>
      <c r="O468" s="11"/>
      <c r="P468" s="11"/>
      <c r="Q468" s="11"/>
      <c r="R468" s="11"/>
      <c r="S468" s="11"/>
      <c r="T468" s="11"/>
      <c r="U468" s="11"/>
      <c r="V468" s="11"/>
      <c r="W468" s="11"/>
      <c r="X468" s="11"/>
      <c r="Y468" s="11"/>
      <c r="Z468" s="11"/>
      <c r="AA468" s="11"/>
      <c r="AB468" s="11"/>
      <c r="AC468" s="11"/>
      <c r="AD468" s="11"/>
      <c r="AE468" s="11"/>
      <c r="AF468" s="11"/>
      <c r="AG468" s="11"/>
      <c r="AH468" s="11"/>
      <c r="AI468" s="11"/>
      <c r="AJ468" s="11"/>
      <c r="AK468" s="11"/>
      <c r="AL468" s="11"/>
      <c r="AM468" s="11"/>
      <c r="AN468" s="11"/>
      <c r="AO468" s="11"/>
      <c r="AP468" s="11"/>
      <c r="AQ468" s="11"/>
      <c r="AR468" s="11"/>
      <c r="AS468" s="11"/>
      <c r="AT468" s="11"/>
      <c r="AU468" s="11"/>
    </row>
    <row r="469" spans="2:47" s="12" customFormat="1" ht="14.25" customHeight="1" x14ac:dyDescent="0.2">
      <c r="B469" s="41" t="s">
        <v>188</v>
      </c>
      <c r="C469" s="69" t="s">
        <v>126</v>
      </c>
      <c r="D469" s="18" t="s">
        <v>41</v>
      </c>
      <c r="E469" s="85" t="s">
        <v>94</v>
      </c>
      <c r="F469" s="103">
        <v>3300</v>
      </c>
      <c r="G469" s="104"/>
      <c r="H469" s="106"/>
      <c r="I469" s="98"/>
      <c r="J469" s="11"/>
      <c r="K469" s="11"/>
      <c r="L469" s="11"/>
      <c r="M469" s="11"/>
      <c r="N469" s="11"/>
      <c r="O469" s="11"/>
      <c r="P469" s="11"/>
      <c r="Q469" s="11"/>
      <c r="R469" s="11"/>
      <c r="S469" s="11"/>
      <c r="T469" s="11"/>
      <c r="U469" s="11"/>
      <c r="V469" s="11"/>
      <c r="W469" s="11"/>
      <c r="X469" s="11"/>
      <c r="Y469" s="11"/>
      <c r="Z469" s="11"/>
      <c r="AA469" s="11"/>
      <c r="AB469" s="11"/>
      <c r="AC469" s="11"/>
      <c r="AD469" s="11"/>
      <c r="AE469" s="11"/>
      <c r="AF469" s="11"/>
      <c r="AG469" s="11"/>
      <c r="AH469" s="11"/>
      <c r="AI469" s="11"/>
      <c r="AJ469" s="11"/>
      <c r="AK469" s="11"/>
      <c r="AL469" s="11"/>
      <c r="AM469" s="11"/>
      <c r="AN469" s="11"/>
      <c r="AO469" s="11"/>
      <c r="AP469" s="11"/>
      <c r="AQ469" s="11"/>
      <c r="AR469" s="11"/>
      <c r="AS469" s="11"/>
      <c r="AT469" s="11"/>
      <c r="AU469" s="11"/>
    </row>
    <row r="470" spans="2:47" s="12" customFormat="1" ht="11.25" customHeight="1" x14ac:dyDescent="0.2">
      <c r="B470" s="41" t="s">
        <v>188</v>
      </c>
      <c r="C470" s="65" t="s">
        <v>381</v>
      </c>
      <c r="D470" s="37" t="s">
        <v>380</v>
      </c>
      <c r="E470" s="85" t="s">
        <v>94</v>
      </c>
      <c r="F470" s="103">
        <v>3300</v>
      </c>
      <c r="G470" s="104"/>
      <c r="H470" s="106"/>
      <c r="I470" s="98"/>
      <c r="J470" s="11"/>
      <c r="K470" s="11"/>
      <c r="L470" s="11"/>
      <c r="M470" s="11"/>
      <c r="N470" s="11"/>
      <c r="O470" s="11"/>
      <c r="P470" s="11"/>
      <c r="Q470" s="11"/>
      <c r="R470" s="11"/>
      <c r="S470" s="11"/>
      <c r="T470" s="11"/>
      <c r="U470" s="11"/>
      <c r="V470" s="11"/>
      <c r="W470" s="11"/>
      <c r="X470" s="11"/>
      <c r="Y470" s="11"/>
      <c r="Z470" s="11"/>
      <c r="AA470" s="11"/>
      <c r="AB470" s="11"/>
      <c r="AC470" s="11"/>
      <c r="AD470" s="11"/>
      <c r="AE470" s="11"/>
      <c r="AF470" s="11"/>
      <c r="AG470" s="11"/>
      <c r="AH470" s="11"/>
      <c r="AI470" s="11"/>
      <c r="AJ470" s="11"/>
      <c r="AK470" s="11"/>
      <c r="AL470" s="11"/>
      <c r="AM470" s="11"/>
      <c r="AN470" s="11"/>
      <c r="AO470" s="11"/>
      <c r="AP470" s="11"/>
      <c r="AQ470" s="11"/>
      <c r="AR470" s="11"/>
      <c r="AS470" s="11"/>
      <c r="AT470" s="11"/>
      <c r="AU470" s="11"/>
    </row>
    <row r="471" spans="2:47" s="12" customFormat="1" ht="10.199999999999999" customHeight="1" x14ac:dyDescent="0.2">
      <c r="B471" s="41" t="s">
        <v>188</v>
      </c>
      <c r="C471" s="65" t="s">
        <v>383</v>
      </c>
      <c r="D471" s="37" t="s">
        <v>382</v>
      </c>
      <c r="E471" s="85" t="s">
        <v>386</v>
      </c>
      <c r="F471" s="103">
        <v>7700</v>
      </c>
      <c r="G471" s="104"/>
      <c r="H471" s="106"/>
      <c r="I471" s="98"/>
      <c r="J471" s="11"/>
      <c r="K471" s="11"/>
      <c r="L471" s="11"/>
      <c r="M471" s="11"/>
      <c r="N471" s="11"/>
      <c r="O471" s="11"/>
      <c r="P471" s="11"/>
      <c r="Q471" s="11"/>
      <c r="R471" s="11"/>
      <c r="S471" s="11"/>
      <c r="T471" s="11"/>
      <c r="U471" s="11"/>
      <c r="V471" s="11"/>
      <c r="W471" s="11"/>
      <c r="X471" s="11"/>
      <c r="Y471" s="11"/>
      <c r="Z471" s="11"/>
      <c r="AA471" s="11"/>
      <c r="AB471" s="11"/>
      <c r="AC471" s="11"/>
      <c r="AD471" s="11"/>
      <c r="AE471" s="11"/>
      <c r="AF471" s="11"/>
      <c r="AG471" s="11"/>
      <c r="AH471" s="11"/>
      <c r="AI471" s="11"/>
      <c r="AJ471" s="11"/>
      <c r="AK471" s="11"/>
      <c r="AL471" s="11"/>
      <c r="AM471" s="11"/>
      <c r="AN471" s="11"/>
      <c r="AO471" s="11"/>
      <c r="AP471" s="11"/>
      <c r="AQ471" s="11"/>
      <c r="AR471" s="11"/>
      <c r="AS471" s="11"/>
      <c r="AT471" s="11"/>
      <c r="AU471" s="11"/>
    </row>
    <row r="472" spans="2:47" s="12" customFormat="1" ht="21" customHeight="1" x14ac:dyDescent="0.2">
      <c r="B472" s="41" t="s">
        <v>188</v>
      </c>
      <c r="C472" s="65" t="s">
        <v>385</v>
      </c>
      <c r="D472" s="37" t="s">
        <v>384</v>
      </c>
      <c r="E472" s="85" t="s">
        <v>387</v>
      </c>
      <c r="F472" s="103">
        <v>7700</v>
      </c>
      <c r="G472" s="104"/>
      <c r="H472" s="106"/>
      <c r="I472" s="98"/>
      <c r="J472" s="11"/>
      <c r="K472" s="11"/>
      <c r="L472" s="11"/>
      <c r="M472" s="11"/>
      <c r="N472" s="11"/>
      <c r="O472" s="11"/>
      <c r="P472" s="11"/>
      <c r="Q472" s="11"/>
      <c r="R472" s="11"/>
      <c r="S472" s="11"/>
      <c r="T472" s="11"/>
      <c r="U472" s="11"/>
      <c r="V472" s="11"/>
      <c r="W472" s="11"/>
      <c r="X472" s="11"/>
      <c r="Y472" s="11"/>
      <c r="Z472" s="11"/>
      <c r="AA472" s="11"/>
      <c r="AB472" s="11"/>
      <c r="AC472" s="11"/>
      <c r="AD472" s="11"/>
      <c r="AE472" s="11"/>
      <c r="AF472" s="11"/>
      <c r="AG472" s="11"/>
      <c r="AH472" s="11"/>
      <c r="AI472" s="11"/>
      <c r="AJ472" s="11"/>
      <c r="AK472" s="11"/>
      <c r="AL472" s="11"/>
      <c r="AM472" s="11"/>
      <c r="AN472" s="11"/>
      <c r="AO472" s="11"/>
      <c r="AP472" s="11"/>
      <c r="AQ472" s="11"/>
      <c r="AR472" s="11"/>
      <c r="AS472" s="11"/>
      <c r="AT472" s="11"/>
      <c r="AU472" s="11"/>
    </row>
    <row r="473" spans="2:47" s="12" customFormat="1" ht="21" customHeight="1" x14ac:dyDescent="0.2">
      <c r="B473" s="41" t="s">
        <v>188</v>
      </c>
      <c r="C473" s="65" t="s">
        <v>369</v>
      </c>
      <c r="D473" s="37" t="s">
        <v>368</v>
      </c>
      <c r="E473" s="85" t="s">
        <v>371</v>
      </c>
      <c r="F473" s="103">
        <v>4100</v>
      </c>
      <c r="G473" s="104"/>
      <c r="H473" s="106"/>
      <c r="I473" s="98"/>
      <c r="J473" s="11"/>
      <c r="K473" s="11"/>
      <c r="L473" s="11"/>
      <c r="M473" s="11"/>
      <c r="N473" s="11"/>
      <c r="O473" s="11"/>
      <c r="P473" s="11"/>
      <c r="Q473" s="11"/>
      <c r="R473" s="11"/>
      <c r="S473" s="11"/>
      <c r="T473" s="11"/>
      <c r="U473" s="11"/>
      <c r="V473" s="11"/>
      <c r="W473" s="11"/>
      <c r="X473" s="11"/>
      <c r="Y473" s="11"/>
      <c r="Z473" s="11"/>
      <c r="AA473" s="11"/>
      <c r="AB473" s="11"/>
      <c r="AC473" s="11"/>
      <c r="AD473" s="11"/>
      <c r="AE473" s="11"/>
      <c r="AF473" s="11"/>
      <c r="AG473" s="11"/>
      <c r="AH473" s="11"/>
      <c r="AI473" s="11"/>
      <c r="AJ473" s="11"/>
      <c r="AK473" s="11"/>
      <c r="AL473" s="11"/>
      <c r="AM473" s="11"/>
      <c r="AN473" s="11"/>
      <c r="AO473" s="11"/>
      <c r="AP473" s="11"/>
      <c r="AQ473" s="11"/>
      <c r="AR473" s="11"/>
      <c r="AS473" s="11"/>
      <c r="AT473" s="11"/>
      <c r="AU473" s="11"/>
    </row>
    <row r="474" spans="2:47" s="12" customFormat="1" ht="19.8" customHeight="1" x14ac:dyDescent="0.2">
      <c r="B474" s="41" t="s">
        <v>188</v>
      </c>
      <c r="C474" s="65" t="s">
        <v>373</v>
      </c>
      <c r="D474" s="37" t="s">
        <v>370</v>
      </c>
      <c r="E474" s="85" t="s">
        <v>372</v>
      </c>
      <c r="F474" s="103">
        <v>4100</v>
      </c>
      <c r="G474" s="104"/>
      <c r="H474" s="106"/>
      <c r="I474" s="98"/>
      <c r="J474" s="11"/>
      <c r="K474" s="11"/>
      <c r="L474" s="11"/>
      <c r="M474" s="11"/>
      <c r="N474" s="11"/>
      <c r="O474" s="11"/>
      <c r="P474" s="11"/>
      <c r="Q474" s="11"/>
      <c r="R474" s="11"/>
      <c r="S474" s="11"/>
      <c r="T474" s="11"/>
      <c r="U474" s="11"/>
      <c r="V474" s="11"/>
      <c r="W474" s="11"/>
      <c r="X474" s="11"/>
      <c r="Y474" s="11"/>
      <c r="Z474" s="11"/>
      <c r="AA474" s="11"/>
      <c r="AB474" s="11"/>
      <c r="AC474" s="11"/>
      <c r="AD474" s="11"/>
      <c r="AE474" s="11"/>
      <c r="AF474" s="11"/>
      <c r="AG474" s="11"/>
      <c r="AH474" s="11"/>
      <c r="AI474" s="11"/>
      <c r="AJ474" s="11"/>
      <c r="AK474" s="11"/>
      <c r="AL474" s="11"/>
      <c r="AM474" s="11"/>
      <c r="AN474" s="11"/>
      <c r="AO474" s="11"/>
      <c r="AP474" s="11"/>
      <c r="AQ474" s="11"/>
      <c r="AR474" s="11"/>
      <c r="AS474" s="11"/>
      <c r="AT474" s="11"/>
      <c r="AU474" s="11"/>
    </row>
    <row r="475" spans="2:47" s="12" customFormat="1" ht="20.399999999999999" customHeight="1" x14ac:dyDescent="0.2">
      <c r="B475" s="41" t="s">
        <v>188</v>
      </c>
      <c r="C475" s="65" t="s">
        <v>361</v>
      </c>
      <c r="D475" s="37" t="s">
        <v>362</v>
      </c>
      <c r="E475" s="85" t="s">
        <v>122</v>
      </c>
      <c r="F475" s="103">
        <v>1900</v>
      </c>
      <c r="G475" s="104"/>
      <c r="H475" s="106"/>
      <c r="I475" s="98"/>
      <c r="J475" s="11"/>
      <c r="K475" s="11"/>
      <c r="L475" s="11"/>
      <c r="M475" s="11"/>
      <c r="N475" s="11"/>
      <c r="O475" s="11"/>
      <c r="P475" s="11"/>
      <c r="Q475" s="11"/>
      <c r="R475" s="11"/>
      <c r="S475" s="11"/>
      <c r="T475" s="11"/>
      <c r="U475" s="11"/>
      <c r="V475" s="11"/>
      <c r="W475" s="11"/>
      <c r="X475" s="11"/>
      <c r="Y475" s="11"/>
      <c r="Z475" s="11"/>
      <c r="AA475" s="11"/>
      <c r="AB475" s="11"/>
      <c r="AC475" s="11"/>
      <c r="AD475" s="11"/>
      <c r="AE475" s="11"/>
      <c r="AF475" s="11"/>
      <c r="AG475" s="11"/>
      <c r="AH475" s="11"/>
      <c r="AI475" s="11"/>
      <c r="AJ475" s="11"/>
      <c r="AK475" s="11"/>
      <c r="AL475" s="11"/>
      <c r="AM475" s="11"/>
      <c r="AN475" s="11"/>
      <c r="AO475" s="11"/>
      <c r="AP475" s="11"/>
      <c r="AQ475" s="11"/>
      <c r="AR475" s="11"/>
      <c r="AS475" s="11"/>
      <c r="AT475" s="11"/>
      <c r="AU475" s="11"/>
    </row>
    <row r="476" spans="2:47" s="12" customFormat="1" ht="25.5" customHeight="1" x14ac:dyDescent="0.2">
      <c r="B476" s="41" t="s">
        <v>188</v>
      </c>
      <c r="C476" s="65" t="s">
        <v>364</v>
      </c>
      <c r="D476" s="37" t="s">
        <v>365</v>
      </c>
      <c r="E476" s="85" t="s">
        <v>363</v>
      </c>
      <c r="F476" s="103">
        <v>2500</v>
      </c>
      <c r="G476" s="104"/>
      <c r="H476" s="106"/>
      <c r="I476" s="98"/>
      <c r="J476" s="11"/>
      <c r="K476" s="11"/>
      <c r="L476" s="11"/>
      <c r="M476" s="11"/>
      <c r="N476" s="11"/>
      <c r="O476" s="11"/>
      <c r="P476" s="11"/>
      <c r="Q476" s="11"/>
      <c r="R476" s="11"/>
      <c r="S476" s="11"/>
      <c r="T476" s="11"/>
      <c r="U476" s="11"/>
      <c r="V476" s="11"/>
      <c r="W476" s="11"/>
      <c r="X476" s="11"/>
      <c r="Y476" s="11"/>
      <c r="Z476" s="11"/>
      <c r="AA476" s="11"/>
      <c r="AB476" s="11"/>
      <c r="AC476" s="11"/>
      <c r="AD476" s="11"/>
      <c r="AE476" s="11"/>
      <c r="AF476" s="11"/>
      <c r="AG476" s="11"/>
      <c r="AH476" s="11"/>
      <c r="AI476" s="11"/>
      <c r="AJ476" s="11"/>
      <c r="AK476" s="11"/>
      <c r="AL476" s="11"/>
      <c r="AM476" s="11"/>
      <c r="AN476" s="11"/>
      <c r="AO476" s="11"/>
      <c r="AP476" s="11"/>
      <c r="AQ476" s="11"/>
      <c r="AR476" s="11"/>
      <c r="AS476" s="11"/>
      <c r="AT476" s="11"/>
      <c r="AU476" s="11"/>
    </row>
    <row r="477" spans="2:47" s="12" customFormat="1" ht="12" customHeight="1" x14ac:dyDescent="0.2">
      <c r="B477" s="41" t="s">
        <v>188</v>
      </c>
      <c r="C477" s="65" t="s">
        <v>374</v>
      </c>
      <c r="D477" s="37" t="s">
        <v>375</v>
      </c>
      <c r="E477" s="85"/>
      <c r="F477" s="103">
        <v>400</v>
      </c>
      <c r="G477" s="104"/>
      <c r="H477" s="106"/>
      <c r="I477" s="98"/>
      <c r="J477" s="11"/>
      <c r="K477" s="11"/>
      <c r="L477" s="11"/>
      <c r="M477" s="11"/>
      <c r="N477" s="11"/>
      <c r="O477" s="11"/>
      <c r="P477" s="11"/>
      <c r="Q477" s="11"/>
      <c r="R477" s="11"/>
      <c r="S477" s="11"/>
      <c r="T477" s="11"/>
      <c r="U477" s="11"/>
      <c r="V477" s="11"/>
      <c r="W477" s="11"/>
      <c r="X477" s="11"/>
      <c r="Y477" s="11"/>
      <c r="Z477" s="11"/>
      <c r="AA477" s="11"/>
      <c r="AB477" s="11"/>
      <c r="AC477" s="11"/>
      <c r="AD477" s="11"/>
      <c r="AE477" s="11"/>
      <c r="AF477" s="11"/>
      <c r="AG477" s="11"/>
      <c r="AH477" s="11"/>
      <c r="AI477" s="11"/>
      <c r="AJ477" s="11"/>
      <c r="AK477" s="11"/>
      <c r="AL477" s="11"/>
      <c r="AM477" s="11"/>
      <c r="AN477" s="11"/>
      <c r="AO477" s="11"/>
      <c r="AP477" s="11"/>
      <c r="AQ477" s="11"/>
      <c r="AR477" s="11"/>
      <c r="AS477" s="11"/>
      <c r="AT477" s="11"/>
      <c r="AU477" s="11"/>
    </row>
    <row r="478" spans="2:47" s="12" customFormat="1" x14ac:dyDescent="0.2">
      <c r="B478" s="41" t="s">
        <v>188</v>
      </c>
      <c r="C478" s="69" t="s">
        <v>310</v>
      </c>
      <c r="D478" s="18" t="s">
        <v>39</v>
      </c>
      <c r="E478" s="85" t="s">
        <v>95</v>
      </c>
      <c r="F478" s="103">
        <v>12000</v>
      </c>
      <c r="G478" s="104"/>
      <c r="H478" s="106"/>
      <c r="I478" s="98"/>
      <c r="J478" s="11"/>
      <c r="K478" s="11"/>
      <c r="L478" s="11"/>
      <c r="M478" s="11"/>
      <c r="N478" s="11"/>
      <c r="O478" s="11"/>
      <c r="P478" s="11"/>
      <c r="Q478" s="11"/>
      <c r="R478" s="11"/>
      <c r="S478" s="11"/>
      <c r="T478" s="11"/>
      <c r="U478" s="11"/>
      <c r="V478" s="11"/>
      <c r="W478" s="11"/>
      <c r="X478" s="11"/>
      <c r="Y478" s="11"/>
      <c r="Z478" s="11"/>
      <c r="AA478" s="11"/>
      <c r="AB478" s="11"/>
      <c r="AC478" s="11"/>
      <c r="AD478" s="11"/>
      <c r="AE478" s="11"/>
      <c r="AF478" s="11"/>
      <c r="AG478" s="11"/>
      <c r="AH478" s="11"/>
      <c r="AI478" s="11"/>
      <c r="AJ478" s="11"/>
      <c r="AK478" s="11"/>
      <c r="AL478" s="11"/>
      <c r="AM478" s="11"/>
      <c r="AN478" s="11"/>
      <c r="AO478" s="11"/>
      <c r="AP478" s="11"/>
      <c r="AQ478" s="11"/>
      <c r="AR478" s="11"/>
      <c r="AS478" s="11"/>
      <c r="AT478" s="11"/>
      <c r="AU478" s="11"/>
    </row>
    <row r="479" spans="2:47" s="12" customFormat="1" ht="12.75" customHeight="1" x14ac:dyDescent="0.2">
      <c r="B479" s="41" t="s">
        <v>188</v>
      </c>
      <c r="C479" s="69" t="s">
        <v>311</v>
      </c>
      <c r="D479" s="18" t="s">
        <v>40</v>
      </c>
      <c r="E479" s="85" t="s">
        <v>95</v>
      </c>
      <c r="F479" s="103">
        <v>10300</v>
      </c>
      <c r="G479" s="104"/>
      <c r="H479" s="106"/>
      <c r="I479" s="98"/>
      <c r="J479" s="11"/>
      <c r="K479" s="11"/>
      <c r="L479" s="11"/>
      <c r="M479" s="11"/>
      <c r="N479" s="11"/>
      <c r="O479" s="11"/>
      <c r="P479" s="11"/>
      <c r="Q479" s="11"/>
      <c r="R479" s="11"/>
      <c r="S479" s="11"/>
      <c r="T479" s="11"/>
      <c r="U479" s="11"/>
      <c r="V479" s="11"/>
      <c r="W479" s="11"/>
      <c r="X479" s="11"/>
      <c r="Y479" s="11"/>
      <c r="Z479" s="11"/>
      <c r="AA479" s="11"/>
      <c r="AB479" s="11"/>
      <c r="AC479" s="11"/>
      <c r="AD479" s="11"/>
      <c r="AE479" s="11"/>
      <c r="AF479" s="11"/>
      <c r="AG479" s="11"/>
      <c r="AH479" s="11"/>
      <c r="AI479" s="11"/>
      <c r="AJ479" s="11"/>
      <c r="AK479" s="11"/>
      <c r="AL479" s="11"/>
      <c r="AM479" s="11"/>
      <c r="AN479" s="11"/>
      <c r="AO479" s="11"/>
      <c r="AP479" s="11"/>
      <c r="AQ479" s="11"/>
      <c r="AR479" s="11"/>
      <c r="AS479" s="11"/>
      <c r="AT479" s="11"/>
      <c r="AU479" s="11"/>
    </row>
    <row r="480" spans="2:47" s="12" customFormat="1" ht="12.75" customHeight="1" x14ac:dyDescent="0.2">
      <c r="B480" s="29" t="s">
        <v>190</v>
      </c>
      <c r="C480" s="13"/>
      <c r="D480" s="14" t="s">
        <v>17</v>
      </c>
      <c r="E480" s="15"/>
      <c r="F480" s="16"/>
      <c r="G480" s="34"/>
      <c r="H480" s="17"/>
      <c r="I480" s="35"/>
      <c r="J480" s="11"/>
      <c r="K480" s="11"/>
      <c r="L480" s="11"/>
      <c r="M480" s="11"/>
      <c r="N480" s="11"/>
      <c r="O480" s="11"/>
      <c r="P480" s="11"/>
      <c r="Q480" s="11"/>
      <c r="R480" s="11"/>
      <c r="S480" s="11"/>
      <c r="T480" s="11"/>
      <c r="U480" s="11"/>
      <c r="V480" s="11"/>
      <c r="W480" s="11"/>
      <c r="X480" s="11"/>
      <c r="Y480" s="11"/>
      <c r="Z480" s="11"/>
      <c r="AA480" s="11"/>
      <c r="AB480" s="11"/>
      <c r="AC480" s="11"/>
      <c r="AD480" s="11"/>
      <c r="AE480" s="11"/>
      <c r="AF480" s="11"/>
      <c r="AG480" s="11"/>
      <c r="AH480" s="11"/>
      <c r="AI480" s="11"/>
      <c r="AJ480" s="11"/>
      <c r="AK480" s="11"/>
      <c r="AL480" s="11"/>
      <c r="AM480" s="11"/>
      <c r="AN480" s="11"/>
      <c r="AO480" s="11"/>
      <c r="AP480" s="11"/>
      <c r="AQ480" s="11"/>
      <c r="AR480" s="11"/>
      <c r="AS480" s="11"/>
      <c r="AT480" s="11"/>
      <c r="AU480" s="11"/>
    </row>
    <row r="481" spans="2:47" s="12" customFormat="1" ht="12.75" customHeight="1" x14ac:dyDescent="0.2">
      <c r="B481" s="41" t="s">
        <v>190</v>
      </c>
      <c r="C481" s="65" t="s">
        <v>189</v>
      </c>
      <c r="D481" s="18" t="s">
        <v>191</v>
      </c>
      <c r="E481" s="85" t="s">
        <v>67</v>
      </c>
      <c r="F481" s="103">
        <v>132500</v>
      </c>
      <c r="G481" s="104"/>
      <c r="H481" s="105">
        <f>F481-(F481*H3/100)</f>
        <v>132500</v>
      </c>
      <c r="I481" s="98"/>
      <c r="J481" s="11"/>
      <c r="K481" s="11"/>
      <c r="L481" s="11"/>
      <c r="M481" s="11"/>
      <c r="N481" s="11"/>
      <c r="O481" s="11"/>
      <c r="P481" s="11"/>
      <c r="Q481" s="11"/>
      <c r="R481" s="11"/>
      <c r="S481" s="11"/>
      <c r="T481" s="11"/>
      <c r="U481" s="11"/>
      <c r="V481" s="11"/>
      <c r="W481" s="11"/>
      <c r="X481" s="11"/>
      <c r="Y481" s="11"/>
      <c r="Z481" s="11"/>
      <c r="AA481" s="11"/>
      <c r="AB481" s="11"/>
      <c r="AC481" s="11"/>
      <c r="AD481" s="11"/>
      <c r="AE481" s="11"/>
      <c r="AF481" s="11"/>
      <c r="AG481" s="11"/>
      <c r="AH481" s="11"/>
      <c r="AI481" s="11"/>
      <c r="AJ481" s="11"/>
      <c r="AK481" s="11"/>
      <c r="AL481" s="11"/>
      <c r="AM481" s="11"/>
      <c r="AN481" s="11"/>
      <c r="AO481" s="11"/>
      <c r="AP481" s="11"/>
      <c r="AQ481" s="11"/>
      <c r="AR481" s="11"/>
      <c r="AS481" s="11"/>
      <c r="AT481" s="11"/>
      <c r="AU481" s="11"/>
    </row>
    <row r="482" spans="2:47" s="12" customFormat="1" ht="14.25" customHeight="1" x14ac:dyDescent="0.2">
      <c r="B482" s="41" t="s">
        <v>190</v>
      </c>
      <c r="C482" s="66" t="s">
        <v>312</v>
      </c>
      <c r="D482" s="51" t="s">
        <v>192</v>
      </c>
      <c r="E482" s="27" t="s">
        <v>10</v>
      </c>
      <c r="F482" s="111">
        <v>172300</v>
      </c>
      <c r="G482" s="112"/>
      <c r="H482" s="113">
        <f>F482-(F482*H3/100)</f>
        <v>172300</v>
      </c>
      <c r="I482" s="114"/>
      <c r="J482" s="11"/>
      <c r="K482" s="11"/>
      <c r="L482" s="11"/>
      <c r="M482" s="11"/>
      <c r="N482" s="11"/>
      <c r="O482" s="11"/>
      <c r="P482" s="11"/>
      <c r="Q482" s="11"/>
      <c r="R482" s="11"/>
      <c r="S482" s="11"/>
      <c r="T482" s="11"/>
      <c r="U482" s="11"/>
      <c r="V482" s="11"/>
      <c r="W482" s="11"/>
      <c r="X482" s="11"/>
      <c r="Y482" s="11"/>
      <c r="Z482" s="11"/>
      <c r="AA482" s="11"/>
      <c r="AB482" s="11"/>
      <c r="AC482" s="11"/>
      <c r="AD482" s="11"/>
      <c r="AE482" s="11"/>
      <c r="AF482" s="11"/>
      <c r="AG482" s="11"/>
      <c r="AH482" s="11"/>
      <c r="AI482" s="11"/>
      <c r="AJ482" s="11"/>
      <c r="AK482" s="11"/>
      <c r="AL482" s="11"/>
      <c r="AM482" s="11"/>
      <c r="AN482" s="11"/>
      <c r="AO482" s="11"/>
      <c r="AP482" s="11"/>
      <c r="AQ482" s="11"/>
      <c r="AR482" s="11"/>
      <c r="AS482" s="11"/>
      <c r="AT482" s="11"/>
      <c r="AU482" s="11"/>
    </row>
    <row r="483" spans="2:47" s="12" customFormat="1" ht="14.25" customHeight="1" x14ac:dyDescent="0.2">
      <c r="B483" s="41" t="s">
        <v>190</v>
      </c>
      <c r="C483" s="67"/>
      <c r="D483" s="52"/>
      <c r="E483" s="31" t="s">
        <v>259</v>
      </c>
      <c r="F483" s="115"/>
      <c r="G483" s="116"/>
      <c r="H483" s="117"/>
      <c r="I483" s="118"/>
      <c r="J483" s="11"/>
      <c r="K483" s="11"/>
      <c r="L483" s="11"/>
      <c r="M483" s="11"/>
      <c r="N483" s="11"/>
      <c r="O483" s="11"/>
      <c r="P483" s="11"/>
      <c r="Q483" s="11"/>
      <c r="R483" s="11"/>
      <c r="S483" s="11"/>
      <c r="T483" s="11"/>
      <c r="U483" s="11"/>
      <c r="V483" s="11"/>
      <c r="W483" s="11"/>
      <c r="X483" s="11"/>
      <c r="Y483" s="11"/>
      <c r="Z483" s="11"/>
      <c r="AA483" s="11"/>
      <c r="AB483" s="11"/>
      <c r="AC483" s="11"/>
      <c r="AD483" s="11"/>
      <c r="AE483" s="11"/>
      <c r="AF483" s="11"/>
      <c r="AG483" s="11"/>
      <c r="AH483" s="11"/>
      <c r="AI483" s="11"/>
      <c r="AJ483" s="11"/>
      <c r="AK483" s="11"/>
      <c r="AL483" s="11"/>
      <c r="AM483" s="11"/>
      <c r="AN483" s="11"/>
      <c r="AO483" s="11"/>
      <c r="AP483" s="11"/>
      <c r="AQ483" s="11"/>
      <c r="AR483" s="11"/>
      <c r="AS483" s="11"/>
      <c r="AT483" s="11"/>
      <c r="AU483" s="11"/>
    </row>
    <row r="484" spans="2:47" s="12" customFormat="1" ht="11.25" customHeight="1" x14ac:dyDescent="0.2">
      <c r="B484" s="41" t="s">
        <v>190</v>
      </c>
      <c r="C484" s="67"/>
      <c r="D484" s="52"/>
      <c r="E484" s="31" t="s">
        <v>260</v>
      </c>
      <c r="F484" s="115"/>
      <c r="G484" s="116"/>
      <c r="H484" s="117"/>
      <c r="I484" s="118"/>
      <c r="J484" s="11"/>
      <c r="K484" s="11"/>
      <c r="L484" s="11"/>
      <c r="M484" s="11"/>
      <c r="N484" s="11"/>
      <c r="O484" s="11"/>
      <c r="P484" s="11"/>
      <c r="Q484" s="11"/>
      <c r="R484" s="11"/>
      <c r="S484" s="11"/>
      <c r="T484" s="11"/>
      <c r="U484" s="11"/>
      <c r="V484" s="11"/>
      <c r="W484" s="11"/>
      <c r="X484" s="11"/>
      <c r="Y484" s="11"/>
      <c r="Z484" s="11"/>
      <c r="AA484" s="11"/>
      <c r="AB484" s="11"/>
      <c r="AC484" s="11"/>
      <c r="AD484" s="11"/>
      <c r="AE484" s="11"/>
      <c r="AF484" s="11"/>
      <c r="AG484" s="11"/>
      <c r="AH484" s="11"/>
      <c r="AI484" s="11"/>
      <c r="AJ484" s="11"/>
      <c r="AK484" s="11"/>
      <c r="AL484" s="11"/>
      <c r="AM484" s="11"/>
      <c r="AN484" s="11"/>
      <c r="AO484" s="11"/>
      <c r="AP484" s="11"/>
      <c r="AQ484" s="11"/>
      <c r="AR484" s="11"/>
      <c r="AS484" s="11"/>
      <c r="AT484" s="11"/>
      <c r="AU484" s="11"/>
    </row>
    <row r="485" spans="2:47" s="12" customFormat="1" ht="11.25" customHeight="1" x14ac:dyDescent="0.2">
      <c r="B485" s="41" t="s">
        <v>190</v>
      </c>
      <c r="C485" s="65" t="s">
        <v>313</v>
      </c>
      <c r="D485" s="18" t="s">
        <v>193</v>
      </c>
      <c r="E485" s="85" t="s">
        <v>68</v>
      </c>
      <c r="F485" s="103">
        <v>172300</v>
      </c>
      <c r="G485" s="104"/>
      <c r="H485" s="105">
        <f>F485-(F485*H3/100)</f>
        <v>172300</v>
      </c>
      <c r="I485" s="98"/>
      <c r="J485" s="11"/>
      <c r="K485" s="11"/>
      <c r="L485" s="11"/>
      <c r="M485" s="11"/>
      <c r="N485" s="11"/>
      <c r="O485" s="11"/>
      <c r="P485" s="11"/>
      <c r="Q485" s="11"/>
      <c r="R485" s="11"/>
      <c r="S485" s="11"/>
      <c r="T485" s="11"/>
      <c r="U485" s="11"/>
      <c r="V485" s="11"/>
      <c r="W485" s="11"/>
      <c r="X485" s="11"/>
      <c r="Y485" s="11"/>
      <c r="Z485" s="11"/>
      <c r="AA485" s="11"/>
      <c r="AB485" s="11"/>
      <c r="AC485" s="11"/>
      <c r="AD485" s="11"/>
      <c r="AE485" s="11"/>
      <c r="AF485" s="11"/>
      <c r="AG485" s="11"/>
      <c r="AH485" s="11"/>
      <c r="AI485" s="11"/>
      <c r="AJ485" s="11"/>
      <c r="AK485" s="11"/>
      <c r="AL485" s="11"/>
      <c r="AM485" s="11"/>
      <c r="AN485" s="11"/>
      <c r="AO485" s="11"/>
      <c r="AP485" s="11"/>
      <c r="AQ485" s="11"/>
      <c r="AR485" s="11"/>
      <c r="AS485" s="11"/>
      <c r="AT485" s="11"/>
      <c r="AU485" s="11"/>
    </row>
    <row r="486" spans="2:47" s="12" customFormat="1" ht="11.25" customHeight="1" x14ac:dyDescent="0.2">
      <c r="B486" s="41" t="s">
        <v>190</v>
      </c>
      <c r="C486" s="78"/>
      <c r="D486" s="53" t="s">
        <v>360</v>
      </c>
      <c r="E486" s="130" t="s">
        <v>348</v>
      </c>
      <c r="F486" s="131">
        <v>224000</v>
      </c>
      <c r="G486" s="132"/>
      <c r="H486" s="133">
        <f>F486-(F486*H3/100)</f>
        <v>224000</v>
      </c>
      <c r="I486" s="134"/>
      <c r="J486" s="11"/>
      <c r="K486" s="11"/>
      <c r="L486" s="11"/>
      <c r="M486" s="11"/>
      <c r="N486" s="11"/>
      <c r="O486" s="11"/>
      <c r="P486" s="11"/>
      <c r="Q486" s="11"/>
      <c r="R486" s="11"/>
      <c r="S486" s="11"/>
      <c r="T486" s="11"/>
      <c r="U486" s="11"/>
      <c r="V486" s="11"/>
      <c r="W486" s="11"/>
      <c r="X486" s="11"/>
      <c r="Y486" s="11"/>
      <c r="Z486" s="11"/>
      <c r="AA486" s="11"/>
      <c r="AB486" s="11"/>
      <c r="AC486" s="11"/>
      <c r="AD486" s="11"/>
      <c r="AE486" s="11"/>
      <c r="AF486" s="11"/>
      <c r="AG486" s="11"/>
      <c r="AH486" s="11"/>
      <c r="AI486" s="11"/>
      <c r="AJ486" s="11"/>
      <c r="AK486" s="11"/>
      <c r="AL486" s="11"/>
      <c r="AM486" s="11"/>
      <c r="AN486" s="11"/>
      <c r="AO486" s="11"/>
      <c r="AP486" s="11"/>
      <c r="AQ486" s="11"/>
      <c r="AR486" s="11"/>
      <c r="AS486" s="11"/>
      <c r="AT486" s="11"/>
      <c r="AU486" s="11"/>
    </row>
    <row r="487" spans="2:47" s="12" customFormat="1" ht="11.25" customHeight="1" x14ac:dyDescent="0.2">
      <c r="B487" s="41" t="s">
        <v>190</v>
      </c>
      <c r="C487" s="78"/>
      <c r="D487" s="129"/>
      <c r="E487" s="130" t="s">
        <v>347</v>
      </c>
      <c r="F487" s="131"/>
      <c r="G487" s="132"/>
      <c r="H487" s="133"/>
      <c r="I487" s="134"/>
      <c r="J487" s="11"/>
      <c r="K487" s="11"/>
      <c r="L487" s="11"/>
      <c r="M487" s="11"/>
      <c r="N487" s="11"/>
      <c r="O487" s="11"/>
      <c r="P487" s="11"/>
      <c r="Q487" s="11"/>
      <c r="R487" s="11"/>
      <c r="S487" s="11"/>
      <c r="T487" s="11"/>
      <c r="U487" s="11"/>
      <c r="V487" s="11"/>
      <c r="W487" s="11"/>
      <c r="X487" s="11"/>
      <c r="Y487" s="11"/>
      <c r="Z487" s="11"/>
      <c r="AA487" s="11"/>
      <c r="AB487" s="11"/>
      <c r="AC487" s="11"/>
      <c r="AD487" s="11"/>
      <c r="AE487" s="11"/>
      <c r="AF487" s="11"/>
      <c r="AG487" s="11"/>
      <c r="AH487" s="11"/>
      <c r="AI487" s="11"/>
      <c r="AJ487" s="11"/>
      <c r="AK487" s="11"/>
      <c r="AL487" s="11"/>
      <c r="AM487" s="11"/>
      <c r="AN487" s="11"/>
      <c r="AO487" s="11"/>
      <c r="AP487" s="11"/>
      <c r="AQ487" s="11"/>
      <c r="AR487" s="11"/>
      <c r="AS487" s="11"/>
      <c r="AT487" s="11"/>
      <c r="AU487" s="11"/>
    </row>
    <row r="488" spans="2:47" s="12" customFormat="1" ht="11.25" customHeight="1" x14ac:dyDescent="0.2">
      <c r="B488" s="41" t="s">
        <v>190</v>
      </c>
      <c r="C488" s="78"/>
      <c r="D488" s="129"/>
      <c r="E488" s="130" t="s">
        <v>349</v>
      </c>
      <c r="F488" s="131"/>
      <c r="G488" s="132"/>
      <c r="H488" s="133"/>
      <c r="I488" s="134"/>
      <c r="J488" s="11"/>
      <c r="K488" s="11"/>
      <c r="L488" s="11"/>
      <c r="M488" s="11"/>
      <c r="N488" s="11"/>
      <c r="O488" s="11"/>
      <c r="P488" s="11"/>
      <c r="Q488" s="11"/>
      <c r="R488" s="11"/>
      <c r="S488" s="11"/>
      <c r="T488" s="11"/>
      <c r="U488" s="11"/>
      <c r="V488" s="11"/>
      <c r="W488" s="11"/>
      <c r="X488" s="11"/>
      <c r="Y488" s="11"/>
      <c r="Z488" s="11"/>
      <c r="AA488" s="11"/>
      <c r="AB488" s="11"/>
      <c r="AC488" s="11"/>
      <c r="AD488" s="11"/>
      <c r="AE488" s="11"/>
      <c r="AF488" s="11"/>
      <c r="AG488" s="11"/>
      <c r="AH488" s="11"/>
      <c r="AI488" s="11"/>
      <c r="AJ488" s="11"/>
      <c r="AK488" s="11"/>
      <c r="AL488" s="11"/>
      <c r="AM488" s="11"/>
      <c r="AN488" s="11"/>
      <c r="AO488" s="11"/>
      <c r="AP488" s="11"/>
      <c r="AQ488" s="11"/>
      <c r="AR488" s="11"/>
      <c r="AS488" s="11"/>
      <c r="AT488" s="11"/>
      <c r="AU488" s="11"/>
    </row>
    <row r="489" spans="2:47" x14ac:dyDescent="0.2">
      <c r="B489" s="41" t="s">
        <v>190</v>
      </c>
      <c r="C489" s="64"/>
      <c r="D489" s="58" t="s">
        <v>7</v>
      </c>
      <c r="E489" s="86"/>
      <c r="F489" s="99"/>
      <c r="G489" s="100"/>
      <c r="H489" s="101"/>
      <c r="I489" s="102"/>
    </row>
    <row r="490" spans="2:47" x14ac:dyDescent="0.2">
      <c r="B490" s="41" t="s">
        <v>190</v>
      </c>
      <c r="C490" s="65" t="s">
        <v>322</v>
      </c>
      <c r="D490" s="18" t="s">
        <v>8</v>
      </c>
      <c r="E490" s="85"/>
      <c r="F490" s="103">
        <v>2000</v>
      </c>
      <c r="G490" s="104"/>
      <c r="H490" s="106"/>
      <c r="I490" s="98"/>
    </row>
    <row r="491" spans="2:47" x14ac:dyDescent="0.2">
      <c r="B491" s="41" t="s">
        <v>190</v>
      </c>
      <c r="C491" s="65" t="s">
        <v>126</v>
      </c>
      <c r="D491" s="18" t="s">
        <v>38</v>
      </c>
      <c r="E491" s="85" t="s">
        <v>94</v>
      </c>
      <c r="F491" s="103">
        <v>3300</v>
      </c>
      <c r="G491" s="104"/>
      <c r="H491" s="106"/>
      <c r="I491" s="98"/>
    </row>
    <row r="492" spans="2:47" x14ac:dyDescent="0.2">
      <c r="B492" s="41" t="s">
        <v>190</v>
      </c>
      <c r="C492" s="65" t="s">
        <v>381</v>
      </c>
      <c r="D492" s="37" t="s">
        <v>380</v>
      </c>
      <c r="E492" s="85" t="s">
        <v>94</v>
      </c>
      <c r="F492" s="103">
        <v>3300</v>
      </c>
      <c r="G492" s="104"/>
      <c r="H492" s="106"/>
      <c r="I492" s="98"/>
    </row>
    <row r="493" spans="2:47" ht="11.4" customHeight="1" x14ac:dyDescent="0.2">
      <c r="B493" s="41" t="s">
        <v>190</v>
      </c>
      <c r="C493" s="65" t="s">
        <v>383</v>
      </c>
      <c r="D493" s="37" t="s">
        <v>382</v>
      </c>
      <c r="E493" s="85" t="s">
        <v>386</v>
      </c>
      <c r="F493" s="103">
        <v>7700</v>
      </c>
      <c r="G493" s="104"/>
      <c r="H493" s="106"/>
      <c r="I493" s="98"/>
    </row>
    <row r="494" spans="2:47" ht="21.6" x14ac:dyDescent="0.2">
      <c r="B494" s="41" t="s">
        <v>190</v>
      </c>
      <c r="C494" s="65" t="s">
        <v>385</v>
      </c>
      <c r="D494" s="37" t="s">
        <v>384</v>
      </c>
      <c r="E494" s="85" t="s">
        <v>387</v>
      </c>
      <c r="F494" s="103">
        <v>7700</v>
      </c>
      <c r="G494" s="104"/>
      <c r="H494" s="106"/>
      <c r="I494" s="98"/>
    </row>
    <row r="495" spans="2:47" ht="21.6" x14ac:dyDescent="0.2">
      <c r="B495" s="41" t="s">
        <v>190</v>
      </c>
      <c r="C495" s="65" t="s">
        <v>369</v>
      </c>
      <c r="D495" s="37" t="s">
        <v>368</v>
      </c>
      <c r="E495" s="85" t="s">
        <v>371</v>
      </c>
      <c r="F495" s="103">
        <v>4100</v>
      </c>
      <c r="G495" s="104"/>
      <c r="H495" s="106"/>
      <c r="I495" s="98"/>
    </row>
    <row r="496" spans="2:47" ht="21.6" x14ac:dyDescent="0.2">
      <c r="B496" s="41" t="s">
        <v>190</v>
      </c>
      <c r="C496" s="65" t="s">
        <v>373</v>
      </c>
      <c r="D496" s="37" t="s">
        <v>370</v>
      </c>
      <c r="E496" s="85" t="s">
        <v>372</v>
      </c>
      <c r="F496" s="103">
        <v>4100</v>
      </c>
      <c r="G496" s="104"/>
      <c r="H496" s="106"/>
      <c r="I496" s="98"/>
    </row>
    <row r="497" spans="2:9" ht="21.6" x14ac:dyDescent="0.2">
      <c r="B497" s="41" t="s">
        <v>190</v>
      </c>
      <c r="C497" s="65" t="s">
        <v>361</v>
      </c>
      <c r="D497" s="37" t="s">
        <v>362</v>
      </c>
      <c r="E497" s="85" t="s">
        <v>122</v>
      </c>
      <c r="F497" s="103">
        <v>1900</v>
      </c>
      <c r="G497" s="104"/>
      <c r="H497" s="106"/>
      <c r="I497" s="98"/>
    </row>
    <row r="498" spans="2:9" ht="21.6" x14ac:dyDescent="0.2">
      <c r="B498" s="41" t="s">
        <v>190</v>
      </c>
      <c r="C498" s="65" t="s">
        <v>364</v>
      </c>
      <c r="D498" s="37" t="s">
        <v>365</v>
      </c>
      <c r="E498" s="85" t="s">
        <v>363</v>
      </c>
      <c r="F498" s="103">
        <v>2500</v>
      </c>
      <c r="G498" s="104"/>
      <c r="H498" s="106"/>
      <c r="I498" s="98"/>
    </row>
    <row r="499" spans="2:9" x14ac:dyDescent="0.2">
      <c r="B499" s="41" t="s">
        <v>190</v>
      </c>
      <c r="C499" s="65" t="s">
        <v>374</v>
      </c>
      <c r="D499" s="37" t="s">
        <v>375</v>
      </c>
      <c r="E499" s="85"/>
      <c r="F499" s="103">
        <v>400</v>
      </c>
      <c r="G499" s="104"/>
      <c r="H499" s="106"/>
      <c r="I499" s="98"/>
    </row>
    <row r="500" spans="2:9" x14ac:dyDescent="0.2">
      <c r="B500" s="41" t="s">
        <v>190</v>
      </c>
      <c r="C500" s="69" t="s">
        <v>310</v>
      </c>
      <c r="D500" s="18" t="s">
        <v>39</v>
      </c>
      <c r="E500" s="85" t="s">
        <v>95</v>
      </c>
      <c r="F500" s="103">
        <v>12000</v>
      </c>
      <c r="G500" s="104"/>
      <c r="H500" s="106"/>
      <c r="I500" s="98"/>
    </row>
    <row r="501" spans="2:9" x14ac:dyDescent="0.2">
      <c r="B501" s="41" t="s">
        <v>190</v>
      </c>
      <c r="C501" s="69" t="s">
        <v>311</v>
      </c>
      <c r="D501" s="18" t="s">
        <v>40</v>
      </c>
      <c r="E501" s="85" t="s">
        <v>95</v>
      </c>
      <c r="F501" s="103">
        <v>10300</v>
      </c>
      <c r="G501" s="104"/>
      <c r="H501" s="106"/>
      <c r="I501" s="98"/>
    </row>
    <row r="502" spans="2:9" x14ac:dyDescent="0.2">
      <c r="B502" s="30" t="s">
        <v>200</v>
      </c>
      <c r="C502" s="13"/>
      <c r="D502" s="14" t="s">
        <v>217</v>
      </c>
      <c r="E502" s="15"/>
      <c r="F502" s="16"/>
      <c r="G502" s="34"/>
      <c r="H502" s="17"/>
      <c r="I502" s="35"/>
    </row>
    <row r="503" spans="2:9" x14ac:dyDescent="0.2">
      <c r="B503" s="42" t="s">
        <v>200</v>
      </c>
      <c r="C503" s="65" t="s">
        <v>206</v>
      </c>
      <c r="D503" s="18" t="s">
        <v>201</v>
      </c>
      <c r="E503" s="85" t="s">
        <v>67</v>
      </c>
      <c r="F503" s="103">
        <v>84300</v>
      </c>
      <c r="G503" s="104"/>
      <c r="H503" s="105">
        <f>F503-(F503*H3/100)</f>
        <v>84300</v>
      </c>
      <c r="I503" s="98"/>
    </row>
    <row r="504" spans="2:9" x14ac:dyDescent="0.2">
      <c r="B504" s="41" t="s">
        <v>200</v>
      </c>
      <c r="C504" s="66" t="s">
        <v>314</v>
      </c>
      <c r="D504" s="51" t="s">
        <v>202</v>
      </c>
      <c r="E504" s="27" t="s">
        <v>10</v>
      </c>
      <c r="F504" s="111">
        <v>109600</v>
      </c>
      <c r="G504" s="112"/>
      <c r="H504" s="113">
        <f>F504-(F504*H3/100)</f>
        <v>109600</v>
      </c>
      <c r="I504" s="114"/>
    </row>
    <row r="505" spans="2:9" x14ac:dyDescent="0.2">
      <c r="B505" s="41" t="s">
        <v>200</v>
      </c>
      <c r="C505" s="67"/>
      <c r="D505" s="52"/>
      <c r="E505" s="31" t="s">
        <v>259</v>
      </c>
      <c r="F505" s="115"/>
      <c r="G505" s="116"/>
      <c r="H505" s="117"/>
      <c r="I505" s="118"/>
    </row>
    <row r="506" spans="2:9" x14ac:dyDescent="0.2">
      <c r="B506" s="41" t="s">
        <v>200</v>
      </c>
      <c r="C506" s="67"/>
      <c r="D506" s="52"/>
      <c r="E506" s="31" t="s">
        <v>260</v>
      </c>
      <c r="F506" s="115"/>
      <c r="G506" s="116"/>
      <c r="H506" s="117"/>
      <c r="I506" s="118"/>
    </row>
    <row r="507" spans="2:9" x14ac:dyDescent="0.2">
      <c r="B507" s="41" t="s">
        <v>200</v>
      </c>
      <c r="C507" s="64"/>
      <c r="D507" s="58" t="s">
        <v>7</v>
      </c>
      <c r="E507" s="86"/>
      <c r="F507" s="99"/>
      <c r="G507" s="100"/>
      <c r="H507" s="101"/>
      <c r="I507" s="102"/>
    </row>
    <row r="508" spans="2:9" x14ac:dyDescent="0.2">
      <c r="B508" s="41" t="s">
        <v>200</v>
      </c>
      <c r="C508" s="65" t="s">
        <v>207</v>
      </c>
      <c r="D508" s="18" t="s">
        <v>203</v>
      </c>
      <c r="E508" s="85"/>
      <c r="F508" s="103">
        <v>20800</v>
      </c>
      <c r="G508" s="104"/>
      <c r="H508" s="106"/>
      <c r="I508" s="98"/>
    </row>
    <row r="509" spans="2:9" x14ac:dyDescent="0.2">
      <c r="B509" s="41" t="s">
        <v>200</v>
      </c>
      <c r="C509" s="65" t="s">
        <v>208</v>
      </c>
      <c r="D509" s="18" t="s">
        <v>204</v>
      </c>
      <c r="E509" s="85"/>
      <c r="F509" s="103">
        <v>20800</v>
      </c>
      <c r="G509" s="104"/>
      <c r="H509" s="106"/>
      <c r="I509" s="98"/>
    </row>
    <row r="510" spans="2:9" x14ac:dyDescent="0.2">
      <c r="B510" s="41" t="s">
        <v>200</v>
      </c>
      <c r="C510" s="65" t="s">
        <v>209</v>
      </c>
      <c r="D510" s="18" t="s">
        <v>205</v>
      </c>
      <c r="E510" s="85"/>
      <c r="F510" s="103">
        <v>20800</v>
      </c>
      <c r="G510" s="104"/>
      <c r="H510" s="106"/>
      <c r="I510" s="98"/>
    </row>
    <row r="511" spans="2:9" x14ac:dyDescent="0.2">
      <c r="B511" s="41" t="s">
        <v>200</v>
      </c>
      <c r="C511" s="65" t="s">
        <v>322</v>
      </c>
      <c r="D511" s="18" t="s">
        <v>8</v>
      </c>
      <c r="E511" s="85"/>
      <c r="F511" s="103">
        <v>2000</v>
      </c>
      <c r="G511" s="104"/>
      <c r="H511" s="106"/>
      <c r="I511" s="98"/>
    </row>
    <row r="512" spans="2:9" x14ac:dyDescent="0.2">
      <c r="B512" s="41" t="s">
        <v>200</v>
      </c>
      <c r="C512" s="65" t="s">
        <v>126</v>
      </c>
      <c r="D512" s="18" t="s">
        <v>41</v>
      </c>
      <c r="E512" s="85" t="s">
        <v>94</v>
      </c>
      <c r="F512" s="103">
        <v>3300</v>
      </c>
      <c r="G512" s="104"/>
      <c r="H512" s="106"/>
      <c r="I512" s="98"/>
    </row>
    <row r="513" spans="2:9" x14ac:dyDescent="0.2">
      <c r="B513" s="41" t="s">
        <v>200</v>
      </c>
      <c r="C513" s="65" t="s">
        <v>381</v>
      </c>
      <c r="D513" s="37" t="s">
        <v>380</v>
      </c>
      <c r="E513" s="85" t="s">
        <v>94</v>
      </c>
      <c r="F513" s="103">
        <v>3300</v>
      </c>
      <c r="G513" s="104"/>
      <c r="H513" s="106"/>
      <c r="I513" s="98"/>
    </row>
    <row r="514" spans="2:9" ht="21.6" x14ac:dyDescent="0.2">
      <c r="B514" s="41" t="s">
        <v>200</v>
      </c>
      <c r="C514" s="65" t="s">
        <v>383</v>
      </c>
      <c r="D514" s="37" t="s">
        <v>382</v>
      </c>
      <c r="E514" s="85" t="s">
        <v>386</v>
      </c>
      <c r="F514" s="103">
        <v>7700</v>
      </c>
      <c r="G514" s="104"/>
      <c r="H514" s="106"/>
      <c r="I514" s="98"/>
    </row>
    <row r="515" spans="2:9" x14ac:dyDescent="0.2">
      <c r="B515" s="41" t="s">
        <v>200</v>
      </c>
      <c r="C515" s="69" t="s">
        <v>310</v>
      </c>
      <c r="D515" s="18" t="s">
        <v>39</v>
      </c>
      <c r="E515" s="85" t="s">
        <v>95</v>
      </c>
      <c r="F515" s="103">
        <v>12000</v>
      </c>
      <c r="G515" s="104"/>
      <c r="H515" s="106"/>
      <c r="I515" s="98"/>
    </row>
    <row r="516" spans="2:9" x14ac:dyDescent="0.2">
      <c r="B516" s="41" t="s">
        <v>200</v>
      </c>
      <c r="C516" s="69" t="s">
        <v>311</v>
      </c>
      <c r="D516" s="18" t="s">
        <v>40</v>
      </c>
      <c r="E516" s="85" t="s">
        <v>95</v>
      </c>
      <c r="F516" s="103">
        <v>10300</v>
      </c>
      <c r="G516" s="104"/>
      <c r="H516" s="106"/>
      <c r="I516" s="98"/>
    </row>
    <row r="517" spans="2:9" x14ac:dyDescent="0.2">
      <c r="B517" s="30" t="s">
        <v>210</v>
      </c>
      <c r="C517" s="13"/>
      <c r="D517" s="14" t="s">
        <v>217</v>
      </c>
      <c r="E517" s="15"/>
      <c r="F517" s="16"/>
      <c r="G517" s="34"/>
      <c r="H517" s="17"/>
      <c r="I517" s="35"/>
    </row>
    <row r="518" spans="2:9" x14ac:dyDescent="0.2">
      <c r="B518" s="42" t="s">
        <v>210</v>
      </c>
      <c r="C518" s="65" t="s">
        <v>213</v>
      </c>
      <c r="D518" s="18" t="s">
        <v>340</v>
      </c>
      <c r="E518" s="85" t="s">
        <v>67</v>
      </c>
      <c r="F518" s="103">
        <v>84300</v>
      </c>
      <c r="G518" s="104"/>
      <c r="H518" s="105">
        <f>F518-(F518*H3/100)</f>
        <v>84300</v>
      </c>
      <c r="I518" s="98"/>
    </row>
    <row r="519" spans="2:9" x14ac:dyDescent="0.2">
      <c r="B519" s="41" t="s">
        <v>210</v>
      </c>
      <c r="C519" s="66" t="s">
        <v>342</v>
      </c>
      <c r="D519" s="51" t="s">
        <v>341</v>
      </c>
      <c r="E519" s="27" t="s">
        <v>10</v>
      </c>
      <c r="F519" s="111">
        <v>109600</v>
      </c>
      <c r="G519" s="112"/>
      <c r="H519" s="113">
        <f>F519-(F519*H3/100)</f>
        <v>109600</v>
      </c>
      <c r="I519" s="114"/>
    </row>
    <row r="520" spans="2:9" x14ac:dyDescent="0.2">
      <c r="B520" s="41" t="s">
        <v>210</v>
      </c>
      <c r="C520" s="67"/>
      <c r="D520" s="52"/>
      <c r="E520" s="31" t="s">
        <v>259</v>
      </c>
      <c r="F520" s="115"/>
      <c r="G520" s="116"/>
      <c r="H520" s="117"/>
      <c r="I520" s="118"/>
    </row>
    <row r="521" spans="2:9" x14ac:dyDescent="0.2">
      <c r="B521" s="41" t="s">
        <v>210</v>
      </c>
      <c r="C521" s="67"/>
      <c r="D521" s="52"/>
      <c r="E521" s="31" t="s">
        <v>260</v>
      </c>
      <c r="F521" s="115"/>
      <c r="G521" s="116"/>
      <c r="H521" s="117"/>
      <c r="I521" s="118"/>
    </row>
    <row r="522" spans="2:9" x14ac:dyDescent="0.2">
      <c r="B522" s="41" t="s">
        <v>210</v>
      </c>
      <c r="C522" s="64"/>
      <c r="D522" s="58" t="s">
        <v>7</v>
      </c>
      <c r="E522" s="86"/>
      <c r="F522" s="99"/>
      <c r="G522" s="100"/>
      <c r="H522" s="101"/>
      <c r="I522" s="102"/>
    </row>
    <row r="523" spans="2:9" x14ac:dyDescent="0.2">
      <c r="B523" s="41" t="s">
        <v>210</v>
      </c>
      <c r="C523" s="65" t="s">
        <v>207</v>
      </c>
      <c r="D523" s="18" t="s">
        <v>203</v>
      </c>
      <c r="E523" s="85"/>
      <c r="F523" s="103">
        <v>20800</v>
      </c>
      <c r="G523" s="104"/>
      <c r="H523" s="106"/>
      <c r="I523" s="98"/>
    </row>
    <row r="524" spans="2:9" x14ac:dyDescent="0.2">
      <c r="B524" s="41" t="s">
        <v>210</v>
      </c>
      <c r="C524" s="65" t="s">
        <v>208</v>
      </c>
      <c r="D524" s="18" t="s">
        <v>204</v>
      </c>
      <c r="E524" s="85"/>
      <c r="F524" s="103">
        <v>20800</v>
      </c>
      <c r="G524" s="104"/>
      <c r="H524" s="106"/>
      <c r="I524" s="98"/>
    </row>
    <row r="525" spans="2:9" x14ac:dyDescent="0.2">
      <c r="B525" s="41" t="s">
        <v>210</v>
      </c>
      <c r="C525" s="65" t="s">
        <v>209</v>
      </c>
      <c r="D525" s="18" t="s">
        <v>205</v>
      </c>
      <c r="E525" s="85"/>
      <c r="F525" s="103">
        <v>20800</v>
      </c>
      <c r="G525" s="104"/>
      <c r="H525" s="106"/>
      <c r="I525" s="98"/>
    </row>
    <row r="526" spans="2:9" x14ac:dyDescent="0.2">
      <c r="B526" s="41" t="s">
        <v>210</v>
      </c>
      <c r="C526" s="65" t="s">
        <v>126</v>
      </c>
      <c r="D526" s="18" t="s">
        <v>41</v>
      </c>
      <c r="E526" s="85" t="s">
        <v>94</v>
      </c>
      <c r="F526" s="103">
        <v>3300</v>
      </c>
      <c r="G526" s="104"/>
      <c r="H526" s="106"/>
      <c r="I526" s="98"/>
    </row>
    <row r="527" spans="2:9" x14ac:dyDescent="0.2">
      <c r="B527" s="41" t="s">
        <v>210</v>
      </c>
      <c r="C527" s="65" t="s">
        <v>381</v>
      </c>
      <c r="D527" s="37" t="s">
        <v>380</v>
      </c>
      <c r="E527" s="85" t="s">
        <v>94</v>
      </c>
      <c r="F527" s="103">
        <v>3300</v>
      </c>
      <c r="G527" s="104"/>
      <c r="H527" s="106"/>
      <c r="I527" s="98"/>
    </row>
    <row r="528" spans="2:9" x14ac:dyDescent="0.2">
      <c r="B528" s="41" t="s">
        <v>210</v>
      </c>
      <c r="C528" s="65" t="s">
        <v>215</v>
      </c>
      <c r="D528" s="18" t="s">
        <v>211</v>
      </c>
      <c r="E528" s="85" t="s">
        <v>212</v>
      </c>
      <c r="F528" s="103">
        <v>23800</v>
      </c>
      <c r="G528" s="104"/>
      <c r="H528" s="106"/>
      <c r="I528" s="98"/>
    </row>
    <row r="529" spans="2:9" x14ac:dyDescent="0.2">
      <c r="B529" s="28" t="s">
        <v>216</v>
      </c>
      <c r="C529" s="13"/>
      <c r="D529" s="14" t="s">
        <v>18</v>
      </c>
      <c r="E529" s="15"/>
      <c r="F529" s="16"/>
      <c r="G529" s="34"/>
      <c r="H529" s="17"/>
      <c r="I529" s="35"/>
    </row>
    <row r="530" spans="2:9" x14ac:dyDescent="0.2">
      <c r="B530" s="42" t="s">
        <v>216</v>
      </c>
      <c r="C530" s="65" t="s">
        <v>224</v>
      </c>
      <c r="D530" s="18" t="s">
        <v>218</v>
      </c>
      <c r="E530" s="85" t="s">
        <v>67</v>
      </c>
      <c r="F530" s="103">
        <v>73300</v>
      </c>
      <c r="G530" s="104"/>
      <c r="H530" s="105">
        <f>F530-(F530*H3/100)</f>
        <v>73300</v>
      </c>
      <c r="I530" s="98"/>
    </row>
    <row r="531" spans="2:9" x14ac:dyDescent="0.2">
      <c r="B531" s="41" t="s">
        <v>216</v>
      </c>
      <c r="C531" s="65" t="s">
        <v>225</v>
      </c>
      <c r="D531" s="18" t="s">
        <v>219</v>
      </c>
      <c r="E531" s="85" t="s">
        <v>67</v>
      </c>
      <c r="F531" s="103">
        <v>73300</v>
      </c>
      <c r="G531" s="104"/>
      <c r="H531" s="105">
        <f>F531-(F531*H3/100)</f>
        <v>73300</v>
      </c>
      <c r="I531" s="98"/>
    </row>
    <row r="532" spans="2:9" x14ac:dyDescent="0.2">
      <c r="B532" s="41" t="s">
        <v>216</v>
      </c>
      <c r="C532" s="65" t="s">
        <v>343</v>
      </c>
      <c r="D532" s="18" t="s">
        <v>220</v>
      </c>
      <c r="E532" s="85" t="s">
        <v>68</v>
      </c>
      <c r="F532" s="103">
        <v>95300</v>
      </c>
      <c r="G532" s="104"/>
      <c r="H532" s="105">
        <f>F532-(F532*H3/100)</f>
        <v>95300</v>
      </c>
      <c r="I532" s="98"/>
    </row>
    <row r="533" spans="2:9" x14ac:dyDescent="0.2">
      <c r="B533" s="41" t="s">
        <v>216</v>
      </c>
      <c r="C533" s="65" t="s">
        <v>344</v>
      </c>
      <c r="D533" s="18" t="s">
        <v>221</v>
      </c>
      <c r="E533" s="85" t="s">
        <v>68</v>
      </c>
      <c r="F533" s="103">
        <v>95300</v>
      </c>
      <c r="G533" s="104"/>
      <c r="H533" s="105">
        <f>F533-(F533*H3/100)</f>
        <v>95300</v>
      </c>
      <c r="I533" s="98"/>
    </row>
    <row r="534" spans="2:9" x14ac:dyDescent="0.2">
      <c r="B534" s="41" t="s">
        <v>216</v>
      </c>
      <c r="C534" s="64"/>
      <c r="D534" s="58" t="s">
        <v>7</v>
      </c>
      <c r="E534" s="86"/>
      <c r="F534" s="99"/>
      <c r="G534" s="100"/>
      <c r="H534" s="101"/>
      <c r="I534" s="102"/>
    </row>
    <row r="535" spans="2:9" x14ac:dyDescent="0.2">
      <c r="B535" s="41" t="s">
        <v>216</v>
      </c>
      <c r="C535" s="70" t="s">
        <v>226</v>
      </c>
      <c r="D535" s="18" t="s">
        <v>222</v>
      </c>
      <c r="E535" s="85" t="s">
        <v>67</v>
      </c>
      <c r="F535" s="103">
        <v>16500</v>
      </c>
      <c r="G535" s="104"/>
      <c r="H535" s="105">
        <f>F535-(F535*H3/100)</f>
        <v>16500</v>
      </c>
      <c r="I535" s="98"/>
    </row>
    <row r="536" spans="2:9" x14ac:dyDescent="0.2">
      <c r="B536" s="41" t="s">
        <v>216</v>
      </c>
      <c r="C536" s="71" t="s">
        <v>227</v>
      </c>
      <c r="D536" s="53" t="s">
        <v>223</v>
      </c>
      <c r="E536" s="88" t="s">
        <v>263</v>
      </c>
      <c r="F536" s="123">
        <v>24800</v>
      </c>
      <c r="G536" s="124"/>
      <c r="H536" s="125">
        <f>F536-(F536*H3/100)</f>
        <v>24800</v>
      </c>
      <c r="I536" s="126"/>
    </row>
    <row r="537" spans="2:9" x14ac:dyDescent="0.2">
      <c r="B537" s="41" t="s">
        <v>216</v>
      </c>
      <c r="C537" s="65" t="s">
        <v>322</v>
      </c>
      <c r="D537" s="18" t="s">
        <v>8</v>
      </c>
      <c r="E537" s="85"/>
      <c r="F537" s="103">
        <v>2000</v>
      </c>
      <c r="G537" s="104"/>
      <c r="H537" s="106"/>
      <c r="I537" s="98"/>
    </row>
    <row r="538" spans="2:9" x14ac:dyDescent="0.2">
      <c r="B538" s="41" t="s">
        <v>216</v>
      </c>
      <c r="C538" s="65" t="s">
        <v>126</v>
      </c>
      <c r="D538" s="18" t="s">
        <v>41</v>
      </c>
      <c r="E538" s="85" t="s">
        <v>94</v>
      </c>
      <c r="F538" s="103">
        <v>3300</v>
      </c>
      <c r="G538" s="104"/>
      <c r="H538" s="106"/>
      <c r="I538" s="98"/>
    </row>
    <row r="539" spans="2:9" x14ac:dyDescent="0.2">
      <c r="B539" s="41" t="s">
        <v>216</v>
      </c>
      <c r="C539" s="65" t="s">
        <v>381</v>
      </c>
      <c r="D539" s="37" t="s">
        <v>380</v>
      </c>
      <c r="E539" s="85" t="s">
        <v>94</v>
      </c>
      <c r="F539" s="103">
        <v>3300</v>
      </c>
      <c r="G539" s="104"/>
      <c r="H539" s="106"/>
      <c r="I539" s="98"/>
    </row>
    <row r="540" spans="2:9" ht="21.6" x14ac:dyDescent="0.2">
      <c r="B540" s="41" t="s">
        <v>216</v>
      </c>
      <c r="C540" s="65" t="s">
        <v>383</v>
      </c>
      <c r="D540" s="37" t="s">
        <v>382</v>
      </c>
      <c r="E540" s="85" t="s">
        <v>386</v>
      </c>
      <c r="F540" s="103">
        <v>7700</v>
      </c>
      <c r="G540" s="104"/>
      <c r="H540" s="106"/>
      <c r="I540" s="98"/>
    </row>
    <row r="541" spans="2:9" ht="21.6" x14ac:dyDescent="0.2">
      <c r="B541" s="41" t="s">
        <v>216</v>
      </c>
      <c r="C541" s="65" t="s">
        <v>385</v>
      </c>
      <c r="D541" s="37" t="s">
        <v>384</v>
      </c>
      <c r="E541" s="85" t="s">
        <v>387</v>
      </c>
      <c r="F541" s="103">
        <v>7700</v>
      </c>
      <c r="G541" s="104"/>
      <c r="H541" s="106"/>
      <c r="I541" s="98"/>
    </row>
    <row r="542" spans="2:9" x14ac:dyDescent="0.2">
      <c r="B542" s="29" t="s">
        <v>230</v>
      </c>
      <c r="C542" s="24"/>
      <c r="D542" s="14" t="s">
        <v>18</v>
      </c>
      <c r="E542" s="21"/>
      <c r="F542" s="21"/>
      <c r="G542" s="22"/>
      <c r="H542" s="23"/>
      <c r="I542" s="36"/>
    </row>
    <row r="543" spans="2:9" x14ac:dyDescent="0.2">
      <c r="B543" s="42" t="s">
        <v>230</v>
      </c>
      <c r="C543" s="65" t="s">
        <v>231</v>
      </c>
      <c r="D543" s="18" t="s">
        <v>232</v>
      </c>
      <c r="E543" s="85" t="s">
        <v>67</v>
      </c>
      <c r="F543" s="103">
        <v>56600</v>
      </c>
      <c r="G543" s="104">
        <v>51500</v>
      </c>
      <c r="H543" s="105">
        <f>F543-(F543*H3/100)</f>
        <v>56600</v>
      </c>
      <c r="I543" s="98">
        <f>G543-(G543*H3/100)</f>
        <v>51500</v>
      </c>
    </row>
    <row r="544" spans="2:9" x14ac:dyDescent="0.2">
      <c r="B544" s="41" t="s">
        <v>230</v>
      </c>
      <c r="C544" s="65" t="s">
        <v>239</v>
      </c>
      <c r="D544" s="18" t="s">
        <v>233</v>
      </c>
      <c r="E544" s="85" t="s">
        <v>67</v>
      </c>
      <c r="F544" s="103">
        <v>56600</v>
      </c>
      <c r="G544" s="104">
        <v>51500</v>
      </c>
      <c r="H544" s="105">
        <f>F544-(F544*H3/100)</f>
        <v>56600</v>
      </c>
      <c r="I544" s="98">
        <f>G544-(G544*H3/100)</f>
        <v>51500</v>
      </c>
    </row>
    <row r="545" spans="2:9" x14ac:dyDescent="0.2">
      <c r="B545" s="41" t="s">
        <v>230</v>
      </c>
      <c r="C545" s="65" t="s">
        <v>315</v>
      </c>
      <c r="D545" s="18" t="s">
        <v>234</v>
      </c>
      <c r="E545" s="85" t="s">
        <v>68</v>
      </c>
      <c r="F545" s="103">
        <v>73600</v>
      </c>
      <c r="G545" s="104"/>
      <c r="H545" s="105">
        <f>F545-(F545*H3/100)</f>
        <v>73600</v>
      </c>
      <c r="I545" s="98"/>
    </row>
    <row r="546" spans="2:9" x14ac:dyDescent="0.2">
      <c r="B546" s="41" t="s">
        <v>230</v>
      </c>
      <c r="C546" s="65" t="s">
        <v>316</v>
      </c>
      <c r="D546" s="18" t="s">
        <v>240</v>
      </c>
      <c r="E546" s="85" t="s">
        <v>68</v>
      </c>
      <c r="F546" s="103">
        <v>73600</v>
      </c>
      <c r="G546" s="104"/>
      <c r="H546" s="105">
        <f>F546-(F546*H3/100)</f>
        <v>73600</v>
      </c>
      <c r="I546" s="98"/>
    </row>
    <row r="547" spans="2:9" x14ac:dyDescent="0.2">
      <c r="B547" s="41" t="s">
        <v>230</v>
      </c>
      <c r="C547" s="64"/>
      <c r="D547" s="58" t="s">
        <v>7</v>
      </c>
      <c r="E547" s="86"/>
      <c r="F547" s="99"/>
      <c r="G547" s="100"/>
      <c r="H547" s="101"/>
      <c r="I547" s="102"/>
    </row>
    <row r="548" spans="2:9" x14ac:dyDescent="0.2">
      <c r="B548" s="41" t="s">
        <v>230</v>
      </c>
      <c r="C548" s="65" t="s">
        <v>241</v>
      </c>
      <c r="D548" s="18" t="s">
        <v>235</v>
      </c>
      <c r="E548" s="85" t="s">
        <v>67</v>
      </c>
      <c r="F548" s="103">
        <v>13700</v>
      </c>
      <c r="G548" s="104"/>
      <c r="H548" s="105">
        <f>F548-(F548*H3/100)</f>
        <v>13700</v>
      </c>
      <c r="I548" s="98"/>
    </row>
    <row r="549" spans="2:9" x14ac:dyDescent="0.2">
      <c r="B549" s="41" t="s">
        <v>230</v>
      </c>
      <c r="C549" s="65" t="s">
        <v>242</v>
      </c>
      <c r="D549" s="18" t="s">
        <v>236</v>
      </c>
      <c r="E549" s="85" t="s">
        <v>67</v>
      </c>
      <c r="F549" s="103">
        <v>19500</v>
      </c>
      <c r="G549" s="104"/>
      <c r="H549" s="105">
        <f>F549-(F549*H3/100)</f>
        <v>19500</v>
      </c>
      <c r="I549" s="98"/>
    </row>
    <row r="550" spans="2:9" x14ac:dyDescent="0.2">
      <c r="B550" s="41" t="s">
        <v>230</v>
      </c>
      <c r="C550" s="72" t="s">
        <v>243</v>
      </c>
      <c r="D550" s="53" t="s">
        <v>237</v>
      </c>
      <c r="E550" s="88" t="s">
        <v>263</v>
      </c>
      <c r="F550" s="123">
        <v>20600</v>
      </c>
      <c r="G550" s="124"/>
      <c r="H550" s="125">
        <f>F550-(F550*H3/100)</f>
        <v>20600</v>
      </c>
      <c r="I550" s="126"/>
    </row>
    <row r="551" spans="2:9" x14ac:dyDescent="0.2">
      <c r="B551" s="41" t="s">
        <v>230</v>
      </c>
      <c r="C551" s="72" t="s">
        <v>6</v>
      </c>
      <c r="D551" s="53" t="s">
        <v>238</v>
      </c>
      <c r="E551" s="88" t="s">
        <v>263</v>
      </c>
      <c r="F551" s="123">
        <v>29300</v>
      </c>
      <c r="G551" s="124"/>
      <c r="H551" s="125">
        <f>F551-(F551*H3/100)</f>
        <v>29300</v>
      </c>
      <c r="I551" s="126"/>
    </row>
    <row r="552" spans="2:9" x14ac:dyDescent="0.2">
      <c r="B552" s="41" t="s">
        <v>230</v>
      </c>
      <c r="C552" s="65" t="s">
        <v>322</v>
      </c>
      <c r="D552" s="18" t="s">
        <v>8</v>
      </c>
      <c r="E552" s="85"/>
      <c r="F552" s="103">
        <v>2000</v>
      </c>
      <c r="G552" s="104"/>
      <c r="H552" s="106"/>
      <c r="I552" s="98"/>
    </row>
    <row r="553" spans="2:9" x14ac:dyDescent="0.2">
      <c r="B553" s="41" t="s">
        <v>230</v>
      </c>
      <c r="C553" s="65" t="s">
        <v>126</v>
      </c>
      <c r="D553" s="18" t="s">
        <v>41</v>
      </c>
      <c r="E553" s="85" t="s">
        <v>94</v>
      </c>
      <c r="F553" s="103">
        <v>3300</v>
      </c>
      <c r="G553" s="104"/>
      <c r="H553" s="106"/>
      <c r="I553" s="98"/>
    </row>
    <row r="554" spans="2:9" x14ac:dyDescent="0.2">
      <c r="B554" s="41" t="s">
        <v>230</v>
      </c>
      <c r="C554" s="65" t="s">
        <v>381</v>
      </c>
      <c r="D554" s="37" t="s">
        <v>380</v>
      </c>
      <c r="E554" s="85" t="s">
        <v>94</v>
      </c>
      <c r="F554" s="103">
        <v>3300</v>
      </c>
      <c r="G554" s="104"/>
      <c r="H554" s="106"/>
      <c r="I554" s="98"/>
    </row>
    <row r="555" spans="2:9" ht="21.6" x14ac:dyDescent="0.2">
      <c r="B555" s="41" t="s">
        <v>230</v>
      </c>
      <c r="C555" s="65" t="s">
        <v>383</v>
      </c>
      <c r="D555" s="37" t="s">
        <v>382</v>
      </c>
      <c r="E555" s="85" t="s">
        <v>386</v>
      </c>
      <c r="F555" s="103">
        <v>7700</v>
      </c>
      <c r="G555" s="104"/>
      <c r="H555" s="106"/>
      <c r="I555" s="98"/>
    </row>
    <row r="556" spans="2:9" ht="21.6" x14ac:dyDescent="0.2">
      <c r="B556" s="41" t="s">
        <v>230</v>
      </c>
      <c r="C556" s="65" t="s">
        <v>385</v>
      </c>
      <c r="D556" s="37" t="s">
        <v>384</v>
      </c>
      <c r="E556" s="85" t="s">
        <v>387</v>
      </c>
      <c r="F556" s="103">
        <v>7700</v>
      </c>
      <c r="G556" s="104"/>
      <c r="H556" s="106"/>
      <c r="I556" s="98"/>
    </row>
    <row r="557" spans="2:9" x14ac:dyDescent="0.2">
      <c r="B557" s="29" t="s">
        <v>244</v>
      </c>
      <c r="C557" s="24"/>
      <c r="D557" s="14" t="s">
        <v>18</v>
      </c>
      <c r="E557" s="21"/>
      <c r="F557" s="21"/>
      <c r="G557" s="22"/>
      <c r="H557" s="23"/>
      <c r="I557" s="36"/>
    </row>
    <row r="558" spans="2:9" x14ac:dyDescent="0.2">
      <c r="B558" s="42" t="s">
        <v>244</v>
      </c>
      <c r="C558" s="65" t="s">
        <v>251</v>
      </c>
      <c r="D558" s="18" t="s">
        <v>245</v>
      </c>
      <c r="E558" s="85" t="s">
        <v>67</v>
      </c>
      <c r="F558" s="103">
        <v>64100</v>
      </c>
      <c r="G558" s="104">
        <v>58200</v>
      </c>
      <c r="H558" s="105">
        <f>F558-(F558*H3/100)</f>
        <v>64100</v>
      </c>
      <c r="I558" s="98">
        <f>G558-(G558*H3/100)</f>
        <v>58200</v>
      </c>
    </row>
    <row r="559" spans="2:9" x14ac:dyDescent="0.2">
      <c r="B559" s="41" t="s">
        <v>244</v>
      </c>
      <c r="C559" s="65" t="s">
        <v>317</v>
      </c>
      <c r="D559" s="18" t="s">
        <v>246</v>
      </c>
      <c r="E559" s="85" t="s">
        <v>67</v>
      </c>
      <c r="F559" s="103">
        <v>64100</v>
      </c>
      <c r="G559" s="104">
        <v>58200</v>
      </c>
      <c r="H559" s="105">
        <f>F559-(F559*H3/100)</f>
        <v>64100</v>
      </c>
      <c r="I559" s="98">
        <f>G559-(G559*H3/100)</f>
        <v>58200</v>
      </c>
    </row>
    <row r="560" spans="2:9" x14ac:dyDescent="0.2">
      <c r="B560" s="41" t="s">
        <v>244</v>
      </c>
      <c r="C560" s="65" t="s">
        <v>318</v>
      </c>
      <c r="D560" s="18" t="s">
        <v>248</v>
      </c>
      <c r="E560" s="85" t="s">
        <v>68</v>
      </c>
      <c r="F560" s="103">
        <v>83400</v>
      </c>
      <c r="G560" s="104"/>
      <c r="H560" s="105">
        <f>F560-(F560*H3/100)</f>
        <v>83400</v>
      </c>
      <c r="I560" s="98"/>
    </row>
    <row r="561" spans="2:9" x14ac:dyDescent="0.2">
      <c r="B561" s="41" t="s">
        <v>244</v>
      </c>
      <c r="C561" s="65" t="s">
        <v>319</v>
      </c>
      <c r="D561" s="18" t="s">
        <v>247</v>
      </c>
      <c r="E561" s="85" t="s">
        <v>68</v>
      </c>
      <c r="F561" s="103">
        <v>83400</v>
      </c>
      <c r="G561" s="104"/>
      <c r="H561" s="105">
        <f>F561-(F561*H3/100)</f>
        <v>83400</v>
      </c>
      <c r="I561" s="98"/>
    </row>
    <row r="562" spans="2:9" x14ac:dyDescent="0.2">
      <c r="B562" s="41" t="s">
        <v>244</v>
      </c>
      <c r="C562" s="64"/>
      <c r="D562" s="58" t="s">
        <v>7</v>
      </c>
      <c r="E562" s="86"/>
      <c r="F562" s="99"/>
      <c r="G562" s="100"/>
      <c r="H562" s="101"/>
      <c r="I562" s="102"/>
    </row>
    <row r="563" spans="2:9" x14ac:dyDescent="0.2">
      <c r="B563" s="41" t="s">
        <v>244</v>
      </c>
      <c r="C563" s="65" t="s">
        <v>252</v>
      </c>
      <c r="D563" s="18" t="s">
        <v>249</v>
      </c>
      <c r="E563" s="85" t="s">
        <v>67</v>
      </c>
      <c r="F563" s="103">
        <v>16500</v>
      </c>
      <c r="G563" s="104"/>
      <c r="H563" s="105">
        <f>F563-(F563*H3/100)</f>
        <v>16500</v>
      </c>
      <c r="I563" s="98"/>
    </row>
    <row r="564" spans="2:9" x14ac:dyDescent="0.2">
      <c r="B564" s="41" t="s">
        <v>244</v>
      </c>
      <c r="C564" s="72" t="s">
        <v>253</v>
      </c>
      <c r="D564" s="53" t="s">
        <v>250</v>
      </c>
      <c r="E564" s="88" t="s">
        <v>263</v>
      </c>
      <c r="F564" s="123">
        <v>24800</v>
      </c>
      <c r="G564" s="124"/>
      <c r="H564" s="125">
        <f>F564-(F564*H3/100)</f>
        <v>24800</v>
      </c>
      <c r="I564" s="126"/>
    </row>
    <row r="565" spans="2:9" x14ac:dyDescent="0.2">
      <c r="B565" s="41" t="s">
        <v>244</v>
      </c>
      <c r="C565" s="65" t="s">
        <v>322</v>
      </c>
      <c r="D565" s="18" t="s">
        <v>8</v>
      </c>
      <c r="E565" s="85"/>
      <c r="F565" s="103">
        <v>2000</v>
      </c>
      <c r="G565" s="104"/>
      <c r="H565" s="106"/>
      <c r="I565" s="98"/>
    </row>
    <row r="566" spans="2:9" ht="21.6" x14ac:dyDescent="0.2">
      <c r="B566" s="41" t="s">
        <v>244</v>
      </c>
      <c r="C566" s="80" t="s">
        <v>327</v>
      </c>
      <c r="D566" s="32" t="s">
        <v>345</v>
      </c>
      <c r="E566" s="40"/>
      <c r="F566" s="107">
        <v>3200</v>
      </c>
      <c r="G566" s="108"/>
      <c r="H566" s="109"/>
      <c r="I566" s="110"/>
    </row>
    <row r="567" spans="2:9" x14ac:dyDescent="0.2">
      <c r="B567" s="41" t="s">
        <v>244</v>
      </c>
      <c r="C567" s="65" t="s">
        <v>126</v>
      </c>
      <c r="D567" s="18" t="s">
        <v>41</v>
      </c>
      <c r="E567" s="85" t="s">
        <v>94</v>
      </c>
      <c r="F567" s="103">
        <v>3300</v>
      </c>
      <c r="G567" s="104"/>
      <c r="H567" s="106"/>
      <c r="I567" s="98"/>
    </row>
    <row r="568" spans="2:9" x14ac:dyDescent="0.2">
      <c r="B568" s="41" t="s">
        <v>244</v>
      </c>
      <c r="C568" s="65" t="s">
        <v>381</v>
      </c>
      <c r="D568" s="37" t="s">
        <v>380</v>
      </c>
      <c r="E568" s="85" t="s">
        <v>94</v>
      </c>
      <c r="F568" s="103">
        <v>3300</v>
      </c>
      <c r="G568" s="104"/>
      <c r="H568" s="106"/>
      <c r="I568" s="98"/>
    </row>
    <row r="569" spans="2:9" ht="21.6" x14ac:dyDescent="0.2">
      <c r="B569" s="41" t="s">
        <v>244</v>
      </c>
      <c r="C569" s="65" t="s">
        <v>383</v>
      </c>
      <c r="D569" s="37" t="s">
        <v>382</v>
      </c>
      <c r="E569" s="85" t="s">
        <v>386</v>
      </c>
      <c r="F569" s="103">
        <v>7700</v>
      </c>
      <c r="G569" s="104"/>
      <c r="H569" s="106"/>
      <c r="I569" s="98"/>
    </row>
    <row r="570" spans="2:9" ht="21.6" x14ac:dyDescent="0.2">
      <c r="B570" s="41" t="s">
        <v>244</v>
      </c>
      <c r="C570" s="65" t="s">
        <v>385</v>
      </c>
      <c r="D570" s="37" t="s">
        <v>384</v>
      </c>
      <c r="E570" s="85" t="s">
        <v>387</v>
      </c>
      <c r="F570" s="103">
        <v>7700</v>
      </c>
      <c r="G570" s="104"/>
      <c r="H570" s="106"/>
      <c r="I570" s="98"/>
    </row>
    <row r="571" spans="2:9" x14ac:dyDescent="0.2">
      <c r="B571" s="30" t="s">
        <v>254</v>
      </c>
      <c r="C571" s="13"/>
      <c r="D571" s="14" t="s">
        <v>17</v>
      </c>
      <c r="E571" s="15"/>
      <c r="F571" s="16"/>
      <c r="G571" s="34"/>
      <c r="H571" s="17"/>
      <c r="I571" s="35"/>
    </row>
    <row r="572" spans="2:9" x14ac:dyDescent="0.2">
      <c r="B572" s="41" t="s">
        <v>254</v>
      </c>
      <c r="C572" s="65" t="s">
        <v>257</v>
      </c>
      <c r="D572" s="18" t="s">
        <v>255</v>
      </c>
      <c r="E572" s="85" t="s">
        <v>67</v>
      </c>
      <c r="F572" s="103">
        <v>160400</v>
      </c>
      <c r="G572" s="104"/>
      <c r="H572" s="105">
        <f>F572-(F572*H3/100)</f>
        <v>160400</v>
      </c>
      <c r="I572" s="98"/>
    </row>
    <row r="573" spans="2:9" x14ac:dyDescent="0.2">
      <c r="B573" s="41" t="s">
        <v>254</v>
      </c>
      <c r="C573" s="66" t="s">
        <v>258</v>
      </c>
      <c r="D573" s="51" t="s">
        <v>256</v>
      </c>
      <c r="E573" s="27" t="s">
        <v>10</v>
      </c>
      <c r="F573" s="111">
        <v>208600</v>
      </c>
      <c r="G573" s="112"/>
      <c r="H573" s="113">
        <f>F573-(F573*H3/100)</f>
        <v>208600</v>
      </c>
      <c r="I573" s="114"/>
    </row>
    <row r="574" spans="2:9" x14ac:dyDescent="0.2">
      <c r="B574" s="41" t="s">
        <v>254</v>
      </c>
      <c r="C574" s="67"/>
      <c r="D574" s="52"/>
      <c r="E574" s="31" t="s">
        <v>259</v>
      </c>
      <c r="F574" s="115"/>
      <c r="G574" s="116"/>
      <c r="H574" s="117"/>
      <c r="I574" s="118"/>
    </row>
    <row r="575" spans="2:9" x14ac:dyDescent="0.2">
      <c r="B575" s="41" t="s">
        <v>254</v>
      </c>
      <c r="C575" s="67"/>
      <c r="D575" s="52"/>
      <c r="E575" s="31" t="s">
        <v>260</v>
      </c>
      <c r="F575" s="115"/>
      <c r="G575" s="116"/>
      <c r="H575" s="117"/>
      <c r="I575" s="118"/>
    </row>
    <row r="576" spans="2:9" x14ac:dyDescent="0.2">
      <c r="B576" s="41" t="s">
        <v>254</v>
      </c>
      <c r="C576" s="68"/>
      <c r="D576" s="58" t="s">
        <v>7</v>
      </c>
      <c r="E576" s="87"/>
      <c r="F576" s="119"/>
      <c r="G576" s="120"/>
      <c r="H576" s="121"/>
      <c r="I576" s="122"/>
    </row>
    <row r="577" spans="2:9" x14ac:dyDescent="0.2">
      <c r="B577" s="41" t="s">
        <v>254</v>
      </c>
      <c r="C577" s="65" t="s">
        <v>126</v>
      </c>
      <c r="D577" s="18" t="s">
        <v>41</v>
      </c>
      <c r="E577" s="85" t="s">
        <v>94</v>
      </c>
      <c r="F577" s="103">
        <v>3300</v>
      </c>
      <c r="G577" s="104"/>
      <c r="H577" s="106"/>
      <c r="I577" s="98"/>
    </row>
    <row r="578" spans="2:9" x14ac:dyDescent="0.2">
      <c r="B578" s="41" t="s">
        <v>254</v>
      </c>
      <c r="C578" s="65" t="s">
        <v>381</v>
      </c>
      <c r="D578" s="37" t="s">
        <v>380</v>
      </c>
      <c r="E578" s="85" t="s">
        <v>94</v>
      </c>
      <c r="F578" s="103">
        <v>3300</v>
      </c>
      <c r="G578" s="104"/>
      <c r="H578" s="106"/>
      <c r="I578" s="98"/>
    </row>
    <row r="579" spans="2:9" ht="21.6" x14ac:dyDescent="0.2">
      <c r="B579" s="41" t="s">
        <v>254</v>
      </c>
      <c r="C579" s="65" t="s">
        <v>383</v>
      </c>
      <c r="D579" s="37" t="s">
        <v>382</v>
      </c>
      <c r="E579" s="85" t="s">
        <v>386</v>
      </c>
      <c r="F579" s="103">
        <v>7700</v>
      </c>
      <c r="G579" s="104"/>
      <c r="H579" s="106"/>
      <c r="I579" s="98"/>
    </row>
    <row r="580" spans="2:9" ht="21.6" x14ac:dyDescent="0.2">
      <c r="B580" s="41" t="s">
        <v>254</v>
      </c>
      <c r="C580" s="65" t="s">
        <v>369</v>
      </c>
      <c r="D580" s="37" t="s">
        <v>368</v>
      </c>
      <c r="E580" s="85" t="s">
        <v>371</v>
      </c>
      <c r="F580" s="103">
        <v>4100</v>
      </c>
      <c r="G580" s="104"/>
      <c r="H580" s="106"/>
      <c r="I580" s="98"/>
    </row>
    <row r="581" spans="2:9" ht="21.6" x14ac:dyDescent="0.2">
      <c r="B581" s="41" t="s">
        <v>254</v>
      </c>
      <c r="C581" s="65" t="s">
        <v>361</v>
      </c>
      <c r="D581" s="37" t="s">
        <v>362</v>
      </c>
      <c r="E581" s="85" t="s">
        <v>122</v>
      </c>
      <c r="F581" s="103">
        <v>1900</v>
      </c>
      <c r="G581" s="104"/>
      <c r="H581" s="106"/>
      <c r="I581" s="98"/>
    </row>
    <row r="582" spans="2:9" ht="21.6" x14ac:dyDescent="0.2">
      <c r="B582" s="41" t="s">
        <v>254</v>
      </c>
      <c r="C582" s="65" t="s">
        <v>364</v>
      </c>
      <c r="D582" s="37" t="s">
        <v>365</v>
      </c>
      <c r="E582" s="85" t="s">
        <v>363</v>
      </c>
      <c r="F582" s="103">
        <v>2500</v>
      </c>
      <c r="G582" s="104"/>
      <c r="H582" s="106"/>
      <c r="I582" s="98"/>
    </row>
    <row r="583" spans="2:9" x14ac:dyDescent="0.2">
      <c r="B583" s="41" t="s">
        <v>254</v>
      </c>
      <c r="C583" s="65" t="s">
        <v>374</v>
      </c>
      <c r="D583" s="37" t="s">
        <v>375</v>
      </c>
      <c r="E583" s="85"/>
      <c r="F583" s="103">
        <v>400</v>
      </c>
      <c r="G583" s="104"/>
      <c r="H583" s="106"/>
      <c r="I583" s="98"/>
    </row>
    <row r="584" spans="2:9" x14ac:dyDescent="0.2">
      <c r="B584" s="41" t="s">
        <v>254</v>
      </c>
      <c r="C584" s="69" t="s">
        <v>310</v>
      </c>
      <c r="D584" s="18" t="s">
        <v>39</v>
      </c>
      <c r="E584" s="85" t="s">
        <v>95</v>
      </c>
      <c r="F584" s="103">
        <v>12000</v>
      </c>
      <c r="G584" s="104"/>
      <c r="H584" s="106"/>
      <c r="I584" s="98"/>
    </row>
    <row r="585" spans="2:9" x14ac:dyDescent="0.2">
      <c r="B585" s="41" t="s">
        <v>254</v>
      </c>
      <c r="C585" s="69" t="s">
        <v>311</v>
      </c>
      <c r="D585" s="18" t="s">
        <v>40</v>
      </c>
      <c r="E585" s="85" t="s">
        <v>95</v>
      </c>
      <c r="F585" s="103">
        <v>10300</v>
      </c>
      <c r="G585" s="104"/>
      <c r="H585" s="106"/>
      <c r="I585" s="98"/>
    </row>
    <row r="586" spans="2:9" x14ac:dyDescent="0.2">
      <c r="G586" s="128"/>
    </row>
    <row r="587" spans="2:9" x14ac:dyDescent="0.2">
      <c r="G587" s="128"/>
    </row>
    <row r="588" spans="2:9" x14ac:dyDescent="0.2">
      <c r="G588" s="128"/>
    </row>
    <row r="589" spans="2:9" x14ac:dyDescent="0.2">
      <c r="G589" s="128"/>
    </row>
    <row r="590" spans="2:9" x14ac:dyDescent="0.2">
      <c r="G590" s="128"/>
    </row>
    <row r="591" spans="2:9" x14ac:dyDescent="0.2">
      <c r="G591" s="128"/>
    </row>
    <row r="592" spans="2:9" x14ac:dyDescent="0.2">
      <c r="G592" s="128"/>
    </row>
    <row r="593" spans="7:7" x14ac:dyDescent="0.2">
      <c r="G593" s="128"/>
    </row>
    <row r="594" spans="7:7" x14ac:dyDescent="0.2">
      <c r="G594" s="128"/>
    </row>
    <row r="595" spans="7:7" x14ac:dyDescent="0.2">
      <c r="G595" s="128"/>
    </row>
    <row r="596" spans="7:7" x14ac:dyDescent="0.2">
      <c r="G596" s="128"/>
    </row>
    <row r="597" spans="7:7" x14ac:dyDescent="0.2">
      <c r="G597" s="128"/>
    </row>
    <row r="598" spans="7:7" x14ac:dyDescent="0.2">
      <c r="G598" s="128"/>
    </row>
    <row r="599" spans="7:7" x14ac:dyDescent="0.2">
      <c r="G599" s="128"/>
    </row>
    <row r="600" spans="7:7" x14ac:dyDescent="0.2">
      <c r="G600" s="128"/>
    </row>
    <row r="601" spans="7:7" x14ac:dyDescent="0.2">
      <c r="G601" s="128"/>
    </row>
    <row r="602" spans="7:7" x14ac:dyDescent="0.2">
      <c r="G602" s="128"/>
    </row>
    <row r="603" spans="7:7" x14ac:dyDescent="0.2">
      <c r="G603" s="128"/>
    </row>
    <row r="604" spans="7:7" x14ac:dyDescent="0.2">
      <c r="G604" s="128"/>
    </row>
    <row r="605" spans="7:7" x14ac:dyDescent="0.2">
      <c r="G605" s="128"/>
    </row>
    <row r="606" spans="7:7" x14ac:dyDescent="0.2">
      <c r="G606" s="128"/>
    </row>
    <row r="607" spans="7:7" x14ac:dyDescent="0.2">
      <c r="G607" s="128"/>
    </row>
    <row r="608" spans="7:7" x14ac:dyDescent="0.2">
      <c r="G608" s="128"/>
    </row>
    <row r="609" spans="7:7" x14ac:dyDescent="0.2">
      <c r="G609" s="128"/>
    </row>
    <row r="610" spans="7:7" x14ac:dyDescent="0.2">
      <c r="G610" s="128"/>
    </row>
    <row r="611" spans="7:7" x14ac:dyDescent="0.2">
      <c r="G611" s="128"/>
    </row>
    <row r="612" spans="7:7" x14ac:dyDescent="0.2">
      <c r="G612" s="128"/>
    </row>
    <row r="613" spans="7:7" x14ac:dyDescent="0.2">
      <c r="G613" s="128"/>
    </row>
    <row r="614" spans="7:7" x14ac:dyDescent="0.2">
      <c r="G614" s="128"/>
    </row>
    <row r="615" spans="7:7" x14ac:dyDescent="0.2">
      <c r="G615" s="128"/>
    </row>
    <row r="616" spans="7:7" x14ac:dyDescent="0.2">
      <c r="G616" s="128"/>
    </row>
    <row r="617" spans="7:7" x14ac:dyDescent="0.2">
      <c r="G617" s="128"/>
    </row>
    <row r="618" spans="7:7" x14ac:dyDescent="0.2">
      <c r="G618" s="128"/>
    </row>
    <row r="619" spans="7:7" x14ac:dyDescent="0.2">
      <c r="G619" s="128"/>
    </row>
    <row r="620" spans="7:7" x14ac:dyDescent="0.2">
      <c r="G620" s="128"/>
    </row>
    <row r="621" spans="7:7" x14ac:dyDescent="0.2">
      <c r="G621" s="128"/>
    </row>
    <row r="622" spans="7:7" x14ac:dyDescent="0.2">
      <c r="G622" s="128"/>
    </row>
    <row r="623" spans="7:7" x14ac:dyDescent="0.2">
      <c r="G623" s="128"/>
    </row>
    <row r="624" spans="7:7" x14ac:dyDescent="0.2">
      <c r="G624" s="128"/>
    </row>
    <row r="625" spans="7:7" x14ac:dyDescent="0.2">
      <c r="G625" s="128"/>
    </row>
    <row r="626" spans="7:7" x14ac:dyDescent="0.2">
      <c r="G626" s="128"/>
    </row>
    <row r="627" spans="7:7" x14ac:dyDescent="0.2">
      <c r="G627" s="128"/>
    </row>
    <row r="628" spans="7:7" x14ac:dyDescent="0.2">
      <c r="G628" s="128"/>
    </row>
    <row r="629" spans="7:7" x14ac:dyDescent="0.2">
      <c r="G629" s="128"/>
    </row>
    <row r="630" spans="7:7" x14ac:dyDescent="0.2">
      <c r="G630" s="128"/>
    </row>
    <row r="631" spans="7:7" x14ac:dyDescent="0.2">
      <c r="G631" s="128"/>
    </row>
    <row r="632" spans="7:7" x14ac:dyDescent="0.2">
      <c r="G632" s="128"/>
    </row>
    <row r="633" spans="7:7" x14ac:dyDescent="0.2">
      <c r="G633" s="128"/>
    </row>
    <row r="634" spans="7:7" x14ac:dyDescent="0.2">
      <c r="G634" s="128"/>
    </row>
  </sheetData>
  <sheetProtection sort="0" autoFilter="0"/>
  <autoFilter ref="B9:B10"/>
  <mergeCells count="28">
    <mergeCell ref="E191:E192"/>
    <mergeCell ref="E193:E194"/>
    <mergeCell ref="D3:G3"/>
    <mergeCell ref="D4:G4"/>
    <mergeCell ref="D6:H6"/>
    <mergeCell ref="D7:H7"/>
    <mergeCell ref="E8:H8"/>
    <mergeCell ref="B1:I1"/>
    <mergeCell ref="B4:C4"/>
    <mergeCell ref="B7:C7"/>
    <mergeCell ref="B8:C8"/>
    <mergeCell ref="E174:E175"/>
    <mergeCell ref="E383:E384"/>
    <mergeCell ref="E124:E125"/>
    <mergeCell ref="E430:E431"/>
    <mergeCell ref="E420:E421"/>
    <mergeCell ref="E422:E423"/>
    <mergeCell ref="E424:E425"/>
    <mergeCell ref="E426:E427"/>
    <mergeCell ref="E428:E429"/>
    <mergeCell ref="E385:E386"/>
    <mergeCell ref="E387:E388"/>
    <mergeCell ref="E389:E390"/>
    <mergeCell ref="E391:E392"/>
    <mergeCell ref="E393:E394"/>
    <mergeCell ref="D357:I357"/>
    <mergeCell ref="D141:I141"/>
    <mergeCell ref="E176:E177"/>
  </mergeCells>
  <hyperlinks>
    <hyperlink ref="B10" r:id="rId1" display="ванна АВРОРА"/>
    <hyperlink ref="B571" r:id="rId2"/>
    <hyperlink ref="B557" r:id="rId3"/>
    <hyperlink ref="B542" r:id="rId4" display="ГЕРКУЛЕС"/>
    <hyperlink ref="B529" r:id="rId5"/>
    <hyperlink ref="B517" r:id="rId6" display="РЕТРО"/>
    <hyperlink ref="B502" r:id="rId7"/>
    <hyperlink ref="B453" r:id="rId8"/>
    <hyperlink ref="B480" r:id="rId9" display="ЛОТУС"/>
    <hyperlink ref="B459" r:id="rId10"/>
    <hyperlink ref="B419" r:id="rId11"/>
    <hyperlink ref="B382" r:id="rId12"/>
    <hyperlink ref="B335" r:id="rId13"/>
    <hyperlink ref="B324" r:id="rId14"/>
    <hyperlink ref="B302" r:id="rId15"/>
    <hyperlink ref="B270" r:id="rId16"/>
    <hyperlink ref="B218" r:id="rId17"/>
    <hyperlink ref="B207" r:id="rId18"/>
    <hyperlink ref="B190" r:id="rId19"/>
    <hyperlink ref="B173" r:id="rId20"/>
    <hyperlink ref="B148" r:id="rId21" display="АТРИЯ пристеночная"/>
    <hyperlink ref="B123" r:id="rId22"/>
    <hyperlink ref="B104" r:id="rId23" display="АТРИЯ                                        с интегрированным переливом"/>
    <hyperlink ref="B83" r:id="rId24" display="ванна АНТАРЕС"/>
    <hyperlink ref="B54" r:id="rId25" display="ванна АНАСТАСИЯ"/>
    <hyperlink ref="B33" r:id="rId26"/>
    <hyperlink ref="B4" r:id="rId27"/>
    <hyperlink ref="B247" r:id="rId28"/>
    <hyperlink ref="B232" r:id="rId29"/>
    <hyperlink ref="B283" r:id="rId30"/>
    <hyperlink ref="B18" r:id="rId31"/>
    <hyperlink ref="B141" r:id="rId32"/>
    <hyperlink ref="B357" r:id="rId33"/>
    <hyperlink ref="B68" r:id="rId34"/>
  </hyperlinks>
  <pageMargins left="0.23550724637681159" right="0.1539855072463768" top="0.25" bottom="0.25362318840579712" header="0.3" footer="0.3"/>
  <pageSetup paperSize="9" scale="97" orientation="landscape" r:id="rId35"/>
  <rowBreaks count="15" manualBreakCount="15">
    <brk id="32" max="8" man="1"/>
    <brk id="67" max="8" man="1"/>
    <brk id="103" max="16383" man="1"/>
    <brk id="140" max="16383" man="1"/>
    <brk id="172" max="8" man="1"/>
    <brk id="206" max="8" man="1"/>
    <brk id="231" max="8" man="1"/>
    <brk id="269" max="16383" man="1"/>
    <brk id="301" max="8" man="1"/>
    <brk id="334" max="8" man="1"/>
    <brk id="356" max="8" man="1"/>
    <brk id="381" max="8" man="1"/>
    <brk id="418" max="16383" man="1"/>
    <brk id="458" max="8" man="1"/>
    <brk id="541" max="8" man="1"/>
  </rowBreaks>
  <ignoredErrors>
    <ignoredError sqref="C11 C173:C176 C92 C33 C515:C518 C52:C62 C189:C195 C268:C269 C218:C227 C382:C391 C453:C456 C584:C607 C83 C105:C107 C111 C148:C153 C247:C252 C302:C307 C333:C340 C458:C464 C478:C485 C42:C43 C117 C123:C130 C159 C259 C311:C313 C344:C346 C468:C469 C489:C491 C571:C577 C157 C256:C257 C528:C531 C113 C393 C64 C178:C185 C197:C202 C206:C214 C273:C274 C322:C330 C418:C449 C500:C512 C521:C526 C534:C538 C542:C553 C557:C567 C395:C399 C13:C14 C282 C276 C401:C406 C278 C408:C412 C17 C139:C140 C355:C356 C168:C169" numberStoredAsText="1"/>
  </ignoredErrors>
  <drawing r:id="rId3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Лист1!Print_Area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2025-12-10T12:00:20Z</dcterms:modified>
</cp:coreProperties>
</file>